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8610" windowHeight="6225" activeTab="0"/>
  </bookViews>
  <sheets>
    <sheet name="Page1 (3)" sheetId="3" r:id="rId1"/>
  </sheets>
  <definedNames>
    <definedName name="_xlnm.Print_Area" localSheetId="0">'Page1 (3)'!$A$1:$I$145</definedName>
    <definedName name="_xlnm.Print_Titles" localSheetId="0">'Page1 (3)'!$1:$7</definedName>
  </definedNames>
  <calcPr calcId="162913"/>
</workbook>
</file>

<file path=xl/sharedStrings.xml><?xml version="1.0" encoding="utf-8"?>
<sst xmlns="http://schemas.openxmlformats.org/spreadsheetml/2006/main" count="245" uniqueCount="155">
  <si>
    <t>Ampliaciones / (Reducciones)</t>
  </si>
  <si>
    <t>Subejercicio</t>
  </si>
  <si>
    <t>40000</t>
  </si>
  <si>
    <t>TRANSFERENCIAS, ASIGNACIONES, SUBSIDIOS Y OTROS SERVICIOS</t>
  </si>
  <si>
    <t>44105</t>
  </si>
  <si>
    <t>Apoyo a voluntarios que participan en diversos programas federales</t>
  </si>
  <si>
    <t>10000</t>
  </si>
  <si>
    <t>SERVICIOS PERSONALES</t>
  </si>
  <si>
    <t>11301</t>
  </si>
  <si>
    <t>Sueldos base</t>
  </si>
  <si>
    <t>12101</t>
  </si>
  <si>
    <t>Honorarios</t>
  </si>
  <si>
    <t>13101</t>
  </si>
  <si>
    <t>Prima quinquenal por años de servicios efectivos prestados</t>
  </si>
  <si>
    <t>13201</t>
  </si>
  <si>
    <t>Primas de vacaciones y dominical</t>
  </si>
  <si>
    <t>13202</t>
  </si>
  <si>
    <t>Aguinaldo o gratificación de fin de año</t>
  </si>
  <si>
    <t>14101</t>
  </si>
  <si>
    <t>Aportaciones al ISSSTE</t>
  </si>
  <si>
    <t>14105</t>
  </si>
  <si>
    <t>Aportaciones al seguro de cesantía en edad avanzada y vejez</t>
  </si>
  <si>
    <t>14201</t>
  </si>
  <si>
    <t>Aportaciones al FOVISSSTE</t>
  </si>
  <si>
    <t>14301</t>
  </si>
  <si>
    <t>Aportaciones al Sistema de Ahorro para el Retiro</t>
  </si>
  <si>
    <t>14302</t>
  </si>
  <si>
    <t>Depósitos para el ahorro solidario</t>
  </si>
  <si>
    <t>14401</t>
  </si>
  <si>
    <t>Cuotas para el seguro de vida del personal civil</t>
  </si>
  <si>
    <t>14405</t>
  </si>
  <si>
    <t>Cuotas para el seguro colectivo de retiro</t>
  </si>
  <si>
    <t>15401</t>
  </si>
  <si>
    <t>Prestaciones establecidas por condiciones generales de trabajo o contratos colectivos de trabajo</t>
  </si>
  <si>
    <t>15402</t>
  </si>
  <si>
    <t>Compensación garantizada</t>
  </si>
  <si>
    <t>15403</t>
  </si>
  <si>
    <t>Asignaciones adicionales al sueldo</t>
  </si>
  <si>
    <t>15901</t>
  </si>
  <si>
    <t>Otras prestaciones</t>
  </si>
  <si>
    <t>20000</t>
  </si>
  <si>
    <t>MATERIALES Y SUMINISTRO</t>
  </si>
  <si>
    <t>21101</t>
  </si>
  <si>
    <t>Materiales y útiles de oficina</t>
  </si>
  <si>
    <t>Materiales y útiles de impresión y reproducción</t>
  </si>
  <si>
    <t>21201</t>
  </si>
  <si>
    <t>21401</t>
  </si>
  <si>
    <t>Materiales y útiles para el procesamiento en equipos y bienes informáticos</t>
  </si>
  <si>
    <t>21501</t>
  </si>
  <si>
    <t>Material de apoyo informativo</t>
  </si>
  <si>
    <t>Material de limpieza</t>
  </si>
  <si>
    <t>21601</t>
  </si>
  <si>
    <t>Material eléctrico y electrónico</t>
  </si>
  <si>
    <t>24601</t>
  </si>
  <si>
    <t>Medicinas y productos farmacéuticos</t>
  </si>
  <si>
    <t>25301</t>
  </si>
  <si>
    <t>26102</t>
  </si>
  <si>
    <t>Combustibles, lubricantes y aditivos para vehículos terrestres, aéreos, marítimos, lacustres y fluviales destinados a servicios públicos y la operación de programas públicos</t>
  </si>
  <si>
    <t>Vestuario y uniformes</t>
  </si>
  <si>
    <t>27101</t>
  </si>
  <si>
    <t>27201</t>
  </si>
  <si>
    <t>Prendas de protección personal</t>
  </si>
  <si>
    <t>Refacciones y accesorios menores de equipo de transporte</t>
  </si>
  <si>
    <t>29601</t>
  </si>
  <si>
    <t>30000</t>
  </si>
  <si>
    <t>SERVICIOS GENERALES</t>
  </si>
  <si>
    <t>31101</t>
  </si>
  <si>
    <t>Servicio de energía eléctrica</t>
  </si>
  <si>
    <t>31301</t>
  </si>
  <si>
    <t>Servicio de agua</t>
  </si>
  <si>
    <t>31401</t>
  </si>
  <si>
    <t>Servicio telefónico convencional</t>
  </si>
  <si>
    <t>31501</t>
  </si>
  <si>
    <t>Servicio de telefonía celular</t>
  </si>
  <si>
    <t>31801</t>
  </si>
  <si>
    <t>Servicio postal</t>
  </si>
  <si>
    <t>32201</t>
  </si>
  <si>
    <t>Arrendamiento de edificios y locales</t>
  </si>
  <si>
    <t>33104</t>
  </si>
  <si>
    <t>Otras asesorías para la operación de programas</t>
  </si>
  <si>
    <t>33301</t>
  </si>
  <si>
    <t>Servicios de informática</t>
  </si>
  <si>
    <t>33501</t>
  </si>
  <si>
    <t>Estudios e investigaciones</t>
  </si>
  <si>
    <t>33605</t>
  </si>
  <si>
    <t>Información en medios masivos derivada de la operación y administración de las dependencias y entidades</t>
  </si>
  <si>
    <t>Servicios de vigilancia</t>
  </si>
  <si>
    <t>33801</t>
  </si>
  <si>
    <t>Fletes y maniobras</t>
  </si>
  <si>
    <t>34701</t>
  </si>
  <si>
    <t>35102</t>
  </si>
  <si>
    <t>Mantenimiento y conservación de inmuebles para la prestación de servicios públicos</t>
  </si>
  <si>
    <t>35201</t>
  </si>
  <si>
    <t>Mantenimiento y conservación de mobiliario y equipo de administración</t>
  </si>
  <si>
    <t>35501</t>
  </si>
  <si>
    <t>Mantenimiento y conservación de vehículos terrestres, aéreos, marítimos, lacustres y fluviales</t>
  </si>
  <si>
    <t>35801</t>
  </si>
  <si>
    <t>Servicios de lavandería, limpieza e higiene</t>
  </si>
  <si>
    <t>37201</t>
  </si>
  <si>
    <t>Pasajes terrestres nacionales para labores en campo y de supervisión</t>
  </si>
  <si>
    <t>37501</t>
  </si>
  <si>
    <t>Viáticos nacionales para labores en campo y de supervisión</t>
  </si>
  <si>
    <t>37901</t>
  </si>
  <si>
    <t>Gastos para operativos y trabajos de campo en áreas rurales</t>
  </si>
  <si>
    <t>38201</t>
  </si>
  <si>
    <t>Gastos de orden social</t>
  </si>
  <si>
    <t>Congresos y convenciones</t>
  </si>
  <si>
    <t>38301</t>
  </si>
  <si>
    <t>39202</t>
  </si>
  <si>
    <t>Otros impuestos y derechos</t>
  </si>
  <si>
    <t>17101</t>
  </si>
  <si>
    <t>Estímulos por productividad y eficiencia</t>
  </si>
  <si>
    <t>22103</t>
  </si>
  <si>
    <t>Productos alimenticios para el personal que realiza labores en campo o de supervisión</t>
  </si>
  <si>
    <t>22104</t>
  </si>
  <si>
    <t>Productos alimenticios para el personal en las instalaciones de las dependencias y entidades</t>
  </si>
  <si>
    <t>Refacciones y accesorios menores de edificios</t>
  </si>
  <si>
    <t>29201</t>
  </si>
  <si>
    <t>29401</t>
  </si>
  <si>
    <t>Refacciones y accesorios para equipo de cómputo</t>
  </si>
  <si>
    <t>31701</t>
  </si>
  <si>
    <t>Servicios de conducción de señales analógicas y digitales</t>
  </si>
  <si>
    <t>33401</t>
  </si>
  <si>
    <t>Servicios para capacitación a servidores públicos</t>
  </si>
  <si>
    <t>34501</t>
  </si>
  <si>
    <t>Seguros de bienes patrimoniales</t>
  </si>
  <si>
    <t>39401</t>
  </si>
  <si>
    <t>Erogaciones por resoluciones por autoridad competente</t>
  </si>
  <si>
    <t>39801</t>
  </si>
  <si>
    <t>Impuesto sobre nóminas</t>
  </si>
  <si>
    <t>01 Atencion a la Demanda</t>
  </si>
  <si>
    <t>02 Formacion Institucional y Solidaria</t>
  </si>
  <si>
    <t>03 Acreditacion y Certificacion</t>
  </si>
  <si>
    <t>09 Infraestructura</t>
  </si>
  <si>
    <t>10 Atencion a la Demanda</t>
  </si>
  <si>
    <t>11 Formacion</t>
  </si>
  <si>
    <t>12 Acreditacion</t>
  </si>
  <si>
    <t>13 Plazas Comunitarias</t>
  </si>
  <si>
    <t>05 Proyecto de plazas comunitarias</t>
  </si>
  <si>
    <t>Total Ramo 33 (FAETA)</t>
  </si>
  <si>
    <t>Presupuesto de egresos</t>
  </si>
  <si>
    <t>Aprobado</t>
  </si>
  <si>
    <t>Transferencias</t>
  </si>
  <si>
    <t>+</t>
  </si>
  <si>
    <t>-</t>
  </si>
  <si>
    <t>Modificado</t>
  </si>
  <si>
    <t>Pagado</t>
  </si>
  <si>
    <t>Capitulo y partida</t>
  </si>
  <si>
    <t>Total ramo 11 (Educación)</t>
  </si>
  <si>
    <t>Total Infraestructura (Rezago Educativo en Poblacion Mayor 15 Años)</t>
  </si>
  <si>
    <t>Instituto Estatal para la Educación de Jóvenes y Adultos de Guerrero</t>
  </si>
  <si>
    <t>Cédula de Modificaciones Presupuestales de egresos</t>
  </si>
  <si>
    <t>Del 01 de enero al 31 de diciembre de 2020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</si>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</sst>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;\-&quot;$&quot;#,##0.00"/>
  </numFmts>
  <fonts count="18">
    <font>
      <sz val="8"/>
      <color rgb="FF000000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6.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7.5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2" borderId="0" xfId="0" applyFill="1" applyAlignment="1">
      <alignment horizontal="left" vertical="top" wrapText="1"/>
    </xf>
    <xf numFmtId="7" fontId="5" fillId="2" borderId="0" xfId="0" applyNumberFormat="1" applyFont="1" applyFill="1" applyBorder="1" applyAlignment="1">
      <alignment horizontal="right" vertical="top" wrapText="1"/>
    </xf>
    <xf numFmtId="7" fontId="5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7" fontId="4" fillId="2" borderId="0" xfId="0" applyNumberFormat="1" applyFont="1" applyFill="1" applyBorder="1" applyAlignment="1">
      <alignment horizontal="right" vertical="top" wrapText="1"/>
    </xf>
    <xf numFmtId="7" fontId="4" fillId="2" borderId="0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7" fontId="4" fillId="2" borderId="0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7" fontId="5" fillId="2" borderId="0" xfId="0" applyNumberFormat="1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 wrapText="1"/>
    </xf>
    <xf numFmtId="7" fontId="4" fillId="3" borderId="0" xfId="0" applyNumberFormat="1" applyFont="1" applyFill="1" applyBorder="1" applyAlignment="1">
      <alignment vertical="top" wrapText="1"/>
    </xf>
    <xf numFmtId="7" fontId="4" fillId="3" borderId="0" xfId="0" applyNumberFormat="1" applyFont="1" applyFill="1" applyBorder="1" applyAlignment="1">
      <alignment horizontal="right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7" fontId="4" fillId="2" borderId="0" xfId="0" applyNumberFormat="1" applyFont="1" applyFill="1" applyBorder="1" applyAlignment="1">
      <alignment vertical="top" wrapText="1"/>
    </xf>
    <xf numFmtId="0" fontId="0" fillId="0" borderId="0" xfId="0"/>
    <xf numFmtId="0" fontId="13" fillId="4" borderId="0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28575</xdr:rowOff>
    </xdr:from>
    <xdr:to>
      <xdr:col>8</xdr:col>
      <xdr:colOff>581025</xdr:colOff>
      <xdr:row>4</xdr:row>
      <xdr:rowOff>9525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28575"/>
          <a:ext cx="1181100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1123950</xdr:colOff>
      <xdr:row>4</xdr:row>
      <xdr:rowOff>38100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1571625" cy="8096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485775</xdr:colOff>
      <xdr:row>136</xdr:row>
      <xdr:rowOff>57150</xdr:rowOff>
    </xdr:from>
    <xdr:to>
      <xdr:col>6</xdr:col>
      <xdr:colOff>476250</xdr:colOff>
      <xdr:row>143</xdr:row>
      <xdr:rowOff>114300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5705475" y="33861375"/>
          <a:ext cx="1990725" cy="9906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AUTORIZADO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MIGUEL MAYRÉN DOMÍNGUEZ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2609850</xdr:colOff>
      <xdr:row>136</xdr:row>
      <xdr:rowOff>76200</xdr:rowOff>
    </xdr:from>
    <xdr:to>
      <xdr:col>4</xdr:col>
      <xdr:colOff>171450</xdr:colOff>
      <xdr:row>144</xdr:row>
      <xdr:rowOff>9525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3095625" y="33880425"/>
          <a:ext cx="2295525" cy="1000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C.P. JUAN RAMIREZ NAVARRETE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JEFE DEL DEPARTAMENTO DE ADMINISTRACIÓN Y FINANZAS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200025</xdr:colOff>
      <xdr:row>136</xdr:row>
      <xdr:rowOff>95250</xdr:rowOff>
    </xdr:from>
    <xdr:to>
      <xdr:col>1</xdr:col>
      <xdr:colOff>1990725</xdr:colOff>
      <xdr:row>144</xdr:row>
      <xdr:rowOff>57150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0025" y="33899475"/>
          <a:ext cx="2276475" cy="10287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POR:</a:t>
          </a: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C.P. AGUSTIN NIEVES BELLO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JEFE DE LA OFICINA DE RECURSOS FINANCIEROS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771525</xdr:colOff>
      <xdr:row>136</xdr:row>
      <xdr:rowOff>28575</xdr:rowOff>
    </xdr:from>
    <xdr:to>
      <xdr:col>8</xdr:col>
      <xdr:colOff>552450</xdr:colOff>
      <xdr:row>143</xdr:row>
      <xdr:rowOff>76200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7991475" y="33832800"/>
          <a:ext cx="1781175" cy="9810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C.P. MOISES GARCÍA MORALES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PÚBLICO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zoomScale="78" zoomScaleNormal="78" workbookViewId="0" topLeftCell="A134">
      <selection activeCell="H160" sqref="H160"/>
    </sheetView>
  </sheetViews>
  <sheetFormatPr defaultColWidth="9.33203125" defaultRowHeight="10.5"/>
  <cols>
    <col min="1" max="1" width="8.5" style="3" customWidth="1"/>
    <col min="2" max="2" width="47.83203125" style="3" customWidth="1"/>
    <col min="3" max="8" width="17.5" style="3" customWidth="1"/>
    <col min="9" max="9" width="15.66015625" style="3" customWidth="1"/>
    <col min="10" max="16384" width="9.33203125" style="3" customWidth="1"/>
  </cols>
  <sheetData>
    <row r="1" spans="1:9" ht="22.5" customHeight="1">
      <c r="A1" s="23" t="s">
        <v>150</v>
      </c>
      <c r="B1" s="23"/>
      <c r="C1" s="23"/>
      <c r="D1" s="23"/>
      <c r="E1" s="23"/>
      <c r="F1" s="23"/>
      <c r="G1" s="23"/>
      <c r="H1" s="23"/>
      <c r="I1" s="23"/>
    </row>
    <row r="2" spans="1:9" ht="21.75" customHeight="1">
      <c r="A2" s="24" t="s">
        <v>151</v>
      </c>
      <c r="B2" s="24"/>
      <c r="C2" s="24"/>
      <c r="D2" s="24"/>
      <c r="E2" s="24"/>
      <c r="F2" s="24"/>
      <c r="G2" s="24"/>
      <c r="H2" s="24"/>
      <c r="I2" s="24"/>
    </row>
    <row r="3" spans="1:9" ht="12" customHeight="1">
      <c r="A3" s="25" t="s">
        <v>152</v>
      </c>
      <c r="B3" s="25"/>
      <c r="C3" s="25"/>
      <c r="D3" s="25"/>
      <c r="E3" s="25"/>
      <c r="F3" s="25"/>
      <c r="G3" s="25"/>
      <c r="H3" s="25"/>
      <c r="I3" s="25"/>
    </row>
    <row r="4" ht="4.5" customHeight="1"/>
    <row r="5" spans="1:9" ht="13.5" customHeight="1">
      <c r="A5" s="21" t="s">
        <v>147</v>
      </c>
      <c r="B5" s="21"/>
      <c r="C5" s="27" t="s">
        <v>140</v>
      </c>
      <c r="D5" s="27"/>
      <c r="E5" s="27"/>
      <c r="F5" s="27"/>
      <c r="G5" s="27"/>
      <c r="H5" s="27"/>
      <c r="I5" s="8"/>
    </row>
    <row r="6" spans="1:9" ht="9.75" customHeight="1">
      <c r="A6" s="21"/>
      <c r="B6" s="21"/>
      <c r="C6" s="29" t="s">
        <v>141</v>
      </c>
      <c r="D6" s="28" t="s">
        <v>0</v>
      </c>
      <c r="E6" s="28" t="s">
        <v>142</v>
      </c>
      <c r="F6" s="28"/>
      <c r="G6" s="29" t="s">
        <v>145</v>
      </c>
      <c r="H6" s="29" t="s">
        <v>146</v>
      </c>
      <c r="I6" s="20" t="s">
        <v>1</v>
      </c>
    </row>
    <row r="7" spans="1:9" ht="12" customHeight="1">
      <c r="A7" s="21"/>
      <c r="B7" s="21"/>
      <c r="C7" s="29"/>
      <c r="D7" s="28"/>
      <c r="E7" s="9" t="s">
        <v>143</v>
      </c>
      <c r="F7" s="9" t="s">
        <v>144</v>
      </c>
      <c r="G7" s="29"/>
      <c r="H7" s="29"/>
      <c r="I7" s="20"/>
    </row>
    <row r="8" spans="1:9" ht="12" customHeight="1">
      <c r="A8" s="31"/>
      <c r="B8" s="31"/>
      <c r="C8" s="32"/>
      <c r="D8" s="33"/>
      <c r="E8" s="34"/>
      <c r="F8" s="34"/>
      <c r="G8" s="32"/>
      <c r="H8" s="32"/>
      <c r="I8" s="35"/>
    </row>
    <row r="9" spans="1:9" ht="17.25" customHeight="1">
      <c r="A9" s="26" t="s">
        <v>130</v>
      </c>
      <c r="B9" s="26"/>
      <c r="C9" s="4"/>
      <c r="D9" s="4"/>
      <c r="E9" s="4"/>
      <c r="F9" s="4"/>
      <c r="G9" s="4"/>
      <c r="H9" s="4"/>
      <c r="I9" s="4"/>
    </row>
    <row r="10" spans="1:9" ht="27" customHeight="1">
      <c r="A10" s="10" t="s">
        <v>2</v>
      </c>
      <c r="B10" s="11" t="s">
        <v>3</v>
      </c>
      <c r="C10" s="12">
        <f>SUM(C11)</f>
        <v>12535762</v>
      </c>
      <c r="D10" s="12">
        <f aca="true" t="shared" si="0" ref="D10:I10">SUM(D11)</f>
        <v>-12535762</v>
      </c>
      <c r="E10" s="12">
        <f t="shared" si="0"/>
        <v>0</v>
      </c>
      <c r="F10" s="12">
        <f t="shared" si="0"/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</row>
    <row r="11" spans="1:9" ht="30.75" customHeight="1">
      <c r="A11" s="13" t="s">
        <v>4</v>
      </c>
      <c r="B11" s="14" t="s">
        <v>5</v>
      </c>
      <c r="C11" s="15">
        <v>12535762</v>
      </c>
      <c r="D11" s="2">
        <v>-12535762</v>
      </c>
      <c r="E11" s="2"/>
      <c r="F11" s="2"/>
      <c r="G11" s="15">
        <v>0</v>
      </c>
      <c r="H11" s="15">
        <v>0</v>
      </c>
      <c r="I11" s="15">
        <v>0</v>
      </c>
    </row>
    <row r="12" spans="1:9" ht="17.25" customHeight="1">
      <c r="A12" s="26" t="s">
        <v>131</v>
      </c>
      <c r="B12" s="26"/>
      <c r="C12" s="26"/>
      <c r="D12" s="4"/>
      <c r="E12" s="4"/>
      <c r="F12" s="4"/>
      <c r="G12" s="4"/>
      <c r="H12" s="4"/>
      <c r="I12" s="4"/>
    </row>
    <row r="13" spans="1:9" ht="23.25" customHeight="1">
      <c r="A13" s="10" t="s">
        <v>2</v>
      </c>
      <c r="B13" s="11" t="s">
        <v>3</v>
      </c>
      <c r="C13" s="12">
        <f>SUM(C14)</f>
        <v>1888948</v>
      </c>
      <c r="D13" s="12">
        <f aca="true" t="shared" si="1" ref="D13:I13">SUM(D14)</f>
        <v>-1888948</v>
      </c>
      <c r="E13" s="12">
        <f t="shared" si="1"/>
        <v>0</v>
      </c>
      <c r="F13" s="12">
        <f t="shared" si="1"/>
        <v>0</v>
      </c>
      <c r="G13" s="12">
        <f t="shared" si="1"/>
        <v>0</v>
      </c>
      <c r="H13" s="12">
        <f t="shared" si="1"/>
        <v>0</v>
      </c>
      <c r="I13" s="12">
        <f t="shared" si="1"/>
        <v>0</v>
      </c>
    </row>
    <row r="14" spans="1:9" ht="23.25" customHeight="1">
      <c r="A14" s="13" t="s">
        <v>4</v>
      </c>
      <c r="B14" s="14" t="s">
        <v>5</v>
      </c>
      <c r="C14" s="15">
        <v>1888948</v>
      </c>
      <c r="D14" s="2">
        <v>-1888948</v>
      </c>
      <c r="E14" s="2"/>
      <c r="F14" s="2"/>
      <c r="G14" s="15">
        <v>0</v>
      </c>
      <c r="H14" s="15">
        <v>0</v>
      </c>
      <c r="I14" s="15">
        <v>0</v>
      </c>
    </row>
    <row r="15" spans="1:9" ht="17.25" customHeight="1">
      <c r="A15" s="26" t="s">
        <v>132</v>
      </c>
      <c r="B15" s="26"/>
      <c r="C15" s="26"/>
      <c r="D15" s="4"/>
      <c r="E15" s="4"/>
      <c r="F15" s="4"/>
      <c r="G15" s="4"/>
      <c r="H15" s="4"/>
      <c r="I15" s="4"/>
    </row>
    <row r="16" spans="1:9" ht="27.75" customHeight="1">
      <c r="A16" s="10" t="s">
        <v>2</v>
      </c>
      <c r="B16" s="11" t="s">
        <v>3</v>
      </c>
      <c r="C16" s="12">
        <f>SUM(C17)</f>
        <v>2060661</v>
      </c>
      <c r="D16" s="12">
        <f aca="true" t="shared" si="2" ref="D16:I16">SUM(D17)</f>
        <v>-2060661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</row>
    <row r="17" spans="1:9" ht="26.25" customHeight="1">
      <c r="A17" s="13" t="s">
        <v>4</v>
      </c>
      <c r="B17" s="14" t="s">
        <v>5</v>
      </c>
      <c r="C17" s="15">
        <v>2060661</v>
      </c>
      <c r="D17" s="2">
        <v>-2060661</v>
      </c>
      <c r="E17" s="2"/>
      <c r="F17" s="2"/>
      <c r="G17" s="15">
        <v>0</v>
      </c>
      <c r="H17" s="15">
        <v>0</v>
      </c>
      <c r="I17" s="15">
        <v>0</v>
      </c>
    </row>
    <row r="18" spans="1:3" ht="24" customHeight="1">
      <c r="A18" s="30" t="s">
        <v>138</v>
      </c>
      <c r="B18" s="30"/>
      <c r="C18" s="30"/>
    </row>
    <row r="19" spans="1:9" ht="24" customHeight="1">
      <c r="A19" s="10" t="s">
        <v>2</v>
      </c>
      <c r="B19" s="11" t="s">
        <v>3</v>
      </c>
      <c r="C19" s="12">
        <f>SUM(C20)</f>
        <v>686885</v>
      </c>
      <c r="D19" s="12">
        <f aca="true" t="shared" si="3" ref="D19:I19">SUM(D20)</f>
        <v>-686885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</row>
    <row r="20" spans="1:9" ht="27" customHeight="1">
      <c r="A20" s="13" t="s">
        <v>4</v>
      </c>
      <c r="B20" s="14" t="s">
        <v>5</v>
      </c>
      <c r="C20" s="15">
        <v>686885</v>
      </c>
      <c r="D20" s="2">
        <v>-686885</v>
      </c>
      <c r="E20" s="2"/>
      <c r="F20" s="2"/>
      <c r="G20" s="15">
        <v>0</v>
      </c>
      <c r="H20" s="15">
        <v>0</v>
      </c>
      <c r="I20" s="15">
        <v>0</v>
      </c>
    </row>
    <row r="21" spans="1:9" ht="17.25" customHeight="1">
      <c r="A21" s="26" t="s">
        <v>133</v>
      </c>
      <c r="B21" s="26"/>
      <c r="C21" s="4"/>
      <c r="D21" s="4"/>
      <c r="E21" s="4"/>
      <c r="F21" s="4"/>
      <c r="G21" s="4"/>
      <c r="H21" s="4"/>
      <c r="I21" s="4"/>
    </row>
    <row r="22" spans="1:9" ht="17.25" customHeight="1">
      <c r="A22" s="10" t="s">
        <v>6</v>
      </c>
      <c r="B22" s="11" t="s">
        <v>7</v>
      </c>
      <c r="C22" s="12">
        <f>SUM(C23:C38)</f>
        <v>58831659</v>
      </c>
      <c r="D22" s="12">
        <f>SUM(D23:D38)</f>
        <v>2122195.72</v>
      </c>
      <c r="E22" s="12">
        <f>SUM(E23:E38)</f>
        <v>4670898.91</v>
      </c>
      <c r="F22" s="12">
        <f>SUM(F23:F38)</f>
        <v>3820272.32</v>
      </c>
      <c r="G22" s="12">
        <f>SUM(G23:G38)</f>
        <v>61804481.309999995</v>
      </c>
      <c r="H22" s="12">
        <f>SUM(H23:H38)</f>
        <v>61804481.309999995</v>
      </c>
      <c r="I22" s="12">
        <f>SUM(I23:I38)</f>
        <v>0</v>
      </c>
    </row>
    <row r="23" spans="1:9" ht="17.25" customHeight="1">
      <c r="A23" s="13" t="s">
        <v>8</v>
      </c>
      <c r="B23" s="14" t="s">
        <v>9</v>
      </c>
      <c r="C23" s="15">
        <v>19615259</v>
      </c>
      <c r="D23" s="1">
        <v>1977376.62</v>
      </c>
      <c r="E23" s="1"/>
      <c r="F23" s="1">
        <v>1789475.74</v>
      </c>
      <c r="G23" s="15">
        <v>19803159.88</v>
      </c>
      <c r="H23" s="15">
        <v>19803159.88</v>
      </c>
      <c r="I23" s="15">
        <v>0</v>
      </c>
    </row>
    <row r="24" spans="1:9" ht="17.25" customHeight="1">
      <c r="A24" s="13" t="s">
        <v>10</v>
      </c>
      <c r="B24" s="14" t="s">
        <v>11</v>
      </c>
      <c r="C24" s="15">
        <v>2408404</v>
      </c>
      <c r="D24" s="2">
        <v>0</v>
      </c>
      <c r="E24" s="2"/>
      <c r="F24" s="2">
        <v>124723.09</v>
      </c>
      <c r="G24" s="15">
        <v>2283680.91</v>
      </c>
      <c r="H24" s="15">
        <v>2283680.91</v>
      </c>
      <c r="I24" s="15">
        <v>0</v>
      </c>
    </row>
    <row r="25" spans="1:9" ht="17.25" customHeight="1">
      <c r="A25" s="13" t="s">
        <v>12</v>
      </c>
      <c r="B25" s="14" t="s">
        <v>13</v>
      </c>
      <c r="C25" s="15">
        <v>528831</v>
      </c>
      <c r="D25" s="1">
        <v>0</v>
      </c>
      <c r="E25" s="1">
        <v>40341.5</v>
      </c>
      <c r="F25" s="1"/>
      <c r="G25" s="15">
        <v>569172.5</v>
      </c>
      <c r="H25" s="15">
        <v>569172.5</v>
      </c>
      <c r="I25" s="15">
        <v>0</v>
      </c>
    </row>
    <row r="26" spans="1:9" ht="17.25" customHeight="1">
      <c r="A26" s="13" t="s">
        <v>14</v>
      </c>
      <c r="B26" s="14" t="s">
        <v>15</v>
      </c>
      <c r="C26" s="15">
        <v>945609</v>
      </c>
      <c r="D26" s="1">
        <v>0</v>
      </c>
      <c r="E26" s="1">
        <v>17821.53</v>
      </c>
      <c r="F26" s="1"/>
      <c r="G26" s="15">
        <v>963430.53</v>
      </c>
      <c r="H26" s="15">
        <v>963430.53</v>
      </c>
      <c r="I26" s="15">
        <v>0</v>
      </c>
    </row>
    <row r="27" spans="1:9" ht="17.25" customHeight="1">
      <c r="A27" s="13" t="s">
        <v>16</v>
      </c>
      <c r="B27" s="14" t="s">
        <v>17</v>
      </c>
      <c r="C27" s="15">
        <v>2760189</v>
      </c>
      <c r="D27" s="1">
        <v>0</v>
      </c>
      <c r="E27" s="1">
        <v>52100.13</v>
      </c>
      <c r="F27" s="1"/>
      <c r="G27" s="15">
        <v>2812289.13</v>
      </c>
      <c r="H27" s="15">
        <v>2812289.13</v>
      </c>
      <c r="I27" s="15">
        <v>0</v>
      </c>
    </row>
    <row r="28" spans="1:9" ht="17.25" customHeight="1">
      <c r="A28" s="13" t="s">
        <v>18</v>
      </c>
      <c r="B28" s="14" t="s">
        <v>19</v>
      </c>
      <c r="C28" s="15">
        <v>3397639</v>
      </c>
      <c r="D28" s="2">
        <v>86487.1</v>
      </c>
      <c r="E28" s="2"/>
      <c r="F28" s="2">
        <v>1074598.58</v>
      </c>
      <c r="G28" s="15">
        <v>2409527.52</v>
      </c>
      <c r="H28" s="15">
        <v>2409527.52</v>
      </c>
      <c r="I28" s="15">
        <v>0</v>
      </c>
    </row>
    <row r="29" spans="1:9" ht="17.25" customHeight="1">
      <c r="A29" s="13" t="s">
        <v>20</v>
      </c>
      <c r="B29" s="14" t="s">
        <v>21</v>
      </c>
      <c r="C29" s="15">
        <v>1161202</v>
      </c>
      <c r="D29" s="2">
        <v>27542.28</v>
      </c>
      <c r="E29" s="2"/>
      <c r="F29" s="2">
        <v>439176.88</v>
      </c>
      <c r="G29" s="15">
        <v>749567.4</v>
      </c>
      <c r="H29" s="15">
        <v>749567.4</v>
      </c>
      <c r="I29" s="15">
        <v>0</v>
      </c>
    </row>
    <row r="30" spans="1:9" ht="17.25" customHeight="1">
      <c r="A30" s="13" t="s">
        <v>22</v>
      </c>
      <c r="B30" s="14" t="s">
        <v>23</v>
      </c>
      <c r="C30" s="15">
        <v>1189634</v>
      </c>
      <c r="D30" s="1">
        <v>12900</v>
      </c>
      <c r="E30" s="1">
        <v>2478.03</v>
      </c>
      <c r="F30" s="1"/>
      <c r="G30" s="15">
        <v>1205012.03</v>
      </c>
      <c r="H30" s="15">
        <v>1205012.03</v>
      </c>
      <c r="I30" s="15">
        <v>0</v>
      </c>
    </row>
    <row r="31" spans="1:9" ht="17.25" customHeight="1">
      <c r="A31" s="13" t="s">
        <v>24</v>
      </c>
      <c r="B31" s="14" t="s">
        <v>25</v>
      </c>
      <c r="C31" s="15">
        <v>475854</v>
      </c>
      <c r="D31" s="1">
        <v>17889.72</v>
      </c>
      <c r="E31" s="1"/>
      <c r="F31" s="1">
        <v>10393.64</v>
      </c>
      <c r="G31" s="15">
        <v>483350.08</v>
      </c>
      <c r="H31" s="15">
        <v>483350.08</v>
      </c>
      <c r="I31" s="15">
        <v>0</v>
      </c>
    </row>
    <row r="32" spans="1:9" ht="17.25" customHeight="1">
      <c r="A32" s="13" t="s">
        <v>26</v>
      </c>
      <c r="B32" s="14" t="s">
        <v>27</v>
      </c>
      <c r="C32" s="15">
        <v>99544</v>
      </c>
      <c r="D32" s="1">
        <v>0</v>
      </c>
      <c r="E32" s="1">
        <v>158149.02</v>
      </c>
      <c r="F32" s="1"/>
      <c r="G32" s="15">
        <v>257693.02</v>
      </c>
      <c r="H32" s="15">
        <v>257693.02</v>
      </c>
      <c r="I32" s="15">
        <v>0</v>
      </c>
    </row>
    <row r="33" spans="1:9" ht="17.25" customHeight="1">
      <c r="A33" s="13" t="s">
        <v>28</v>
      </c>
      <c r="B33" s="14" t="s">
        <v>29</v>
      </c>
      <c r="C33" s="15">
        <v>311897</v>
      </c>
      <c r="D33" s="1">
        <v>0</v>
      </c>
      <c r="E33" s="1">
        <v>242085.99</v>
      </c>
      <c r="F33" s="1"/>
      <c r="G33" s="15">
        <v>553982.99</v>
      </c>
      <c r="H33" s="15">
        <v>553982.99</v>
      </c>
      <c r="I33" s="15">
        <v>0</v>
      </c>
    </row>
    <row r="34" spans="1:9" ht="17.25" customHeight="1">
      <c r="A34" s="13" t="s">
        <v>30</v>
      </c>
      <c r="B34" s="14" t="s">
        <v>31</v>
      </c>
      <c r="C34" s="15">
        <v>111723</v>
      </c>
      <c r="D34" s="2">
        <v>0</v>
      </c>
      <c r="E34" s="2"/>
      <c r="F34" s="2">
        <v>22584.01</v>
      </c>
      <c r="G34" s="15">
        <v>89138.99</v>
      </c>
      <c r="H34" s="15">
        <v>89138.99</v>
      </c>
      <c r="I34" s="15">
        <v>0</v>
      </c>
    </row>
    <row r="35" spans="1:9" ht="30" customHeight="1">
      <c r="A35" s="13" t="s">
        <v>32</v>
      </c>
      <c r="B35" s="14" t="s">
        <v>33</v>
      </c>
      <c r="C35" s="15">
        <v>10672997</v>
      </c>
      <c r="D35" s="1">
        <v>0</v>
      </c>
      <c r="E35" s="1">
        <v>3712015.72</v>
      </c>
      <c r="F35" s="1"/>
      <c r="G35" s="15">
        <v>14385012.72</v>
      </c>
      <c r="H35" s="15">
        <v>14385012.72</v>
      </c>
      <c r="I35" s="15">
        <v>0</v>
      </c>
    </row>
    <row r="36" spans="1:9" ht="17.25" customHeight="1">
      <c r="A36" s="13" t="s">
        <v>34</v>
      </c>
      <c r="B36" s="14" t="s">
        <v>35</v>
      </c>
      <c r="C36" s="15">
        <v>5642630</v>
      </c>
      <c r="D36" s="1">
        <v>0</v>
      </c>
      <c r="E36" s="1">
        <v>121559.49</v>
      </c>
      <c r="F36" s="1"/>
      <c r="G36" s="15">
        <v>5764189.49</v>
      </c>
      <c r="H36" s="15">
        <v>5764189.49</v>
      </c>
      <c r="I36" s="15">
        <v>0</v>
      </c>
    </row>
    <row r="37" spans="1:9" ht="17.25" customHeight="1">
      <c r="A37" s="13" t="s">
        <v>36</v>
      </c>
      <c r="B37" s="14" t="s">
        <v>37</v>
      </c>
      <c r="C37" s="15">
        <v>5977405</v>
      </c>
      <c r="D37" s="1">
        <v>0</v>
      </c>
      <c r="E37" s="1">
        <v>324347.5</v>
      </c>
      <c r="F37" s="1"/>
      <c r="G37" s="15">
        <v>6301752.5</v>
      </c>
      <c r="H37" s="15">
        <v>6301752.5</v>
      </c>
      <c r="I37" s="15">
        <v>0</v>
      </c>
    </row>
    <row r="38" spans="1:9" ht="17.25" customHeight="1">
      <c r="A38" s="13" t="s">
        <v>38</v>
      </c>
      <c r="B38" s="14" t="s">
        <v>39</v>
      </c>
      <c r="C38" s="15">
        <v>3532842</v>
      </c>
      <c r="D38" s="2">
        <v>0</v>
      </c>
      <c r="E38" s="2"/>
      <c r="F38" s="2">
        <v>359320.38</v>
      </c>
      <c r="G38" s="15">
        <v>3173521.62</v>
      </c>
      <c r="H38" s="15">
        <v>3173521.62</v>
      </c>
      <c r="I38" s="15">
        <v>0</v>
      </c>
    </row>
    <row r="39" spans="1:9" ht="17.25" customHeight="1">
      <c r="A39" s="10" t="s">
        <v>40</v>
      </c>
      <c r="B39" s="11" t="s">
        <v>41</v>
      </c>
      <c r="C39" s="12">
        <f>SUM(C40:C50)</f>
        <v>9687476</v>
      </c>
      <c r="D39" s="12">
        <f>SUM(D40:D50)</f>
        <v>19815359.479999997</v>
      </c>
      <c r="E39" s="12">
        <f>SUM(E40:E50)</f>
        <v>4486385.7700000005</v>
      </c>
      <c r="F39" s="12">
        <f>SUM(F40:F50)</f>
        <v>1964298.64</v>
      </c>
      <c r="G39" s="12">
        <f>SUM(G40:G50)</f>
        <v>32024922.610000003</v>
      </c>
      <c r="H39" s="12">
        <f>SUM(H40:H50)</f>
        <v>32024922.610000003</v>
      </c>
      <c r="I39" s="12">
        <f>SUM(I40:I50)</f>
        <v>0</v>
      </c>
    </row>
    <row r="40" spans="1:9" ht="17.25" customHeight="1">
      <c r="A40" s="13" t="s">
        <v>42</v>
      </c>
      <c r="B40" s="14" t="s">
        <v>43</v>
      </c>
      <c r="C40" s="15">
        <v>2401842</v>
      </c>
      <c r="D40" s="1">
        <v>733631.43</v>
      </c>
      <c r="E40" s="1">
        <v>475102.76</v>
      </c>
      <c r="F40" s="1"/>
      <c r="G40" s="15">
        <f>C40+D40+E40-F40</f>
        <v>3610576.1900000004</v>
      </c>
      <c r="H40" s="15">
        <v>3610576.19</v>
      </c>
      <c r="I40" s="15">
        <v>0</v>
      </c>
    </row>
    <row r="41" spans="1:9" ht="17.25" customHeight="1">
      <c r="A41" s="13" t="s">
        <v>45</v>
      </c>
      <c r="B41" s="14" t="s">
        <v>44</v>
      </c>
      <c r="C41" s="15">
        <v>623279</v>
      </c>
      <c r="D41" s="1">
        <v>0</v>
      </c>
      <c r="E41" s="1">
        <v>24331.51</v>
      </c>
      <c r="F41" s="1"/>
      <c r="G41" s="15">
        <v>647610.51</v>
      </c>
      <c r="H41" s="15">
        <v>647610.51</v>
      </c>
      <c r="I41" s="15">
        <v>0</v>
      </c>
    </row>
    <row r="42" spans="1:9" ht="27" customHeight="1">
      <c r="A42" s="13" t="s">
        <v>46</v>
      </c>
      <c r="B42" s="14" t="s">
        <v>47</v>
      </c>
      <c r="C42" s="15">
        <v>2395886</v>
      </c>
      <c r="D42" s="1">
        <v>1122278.87</v>
      </c>
      <c r="E42" s="1">
        <v>872711.53</v>
      </c>
      <c r="F42" s="1"/>
      <c r="G42" s="15">
        <f>C42+D42+E42-F42</f>
        <v>4390876.4</v>
      </c>
      <c r="H42" s="15">
        <v>4390876.4</v>
      </c>
      <c r="I42" s="15">
        <v>0</v>
      </c>
    </row>
    <row r="43" spans="1:9" ht="17.25" customHeight="1">
      <c r="A43" s="13" t="s">
        <v>48</v>
      </c>
      <c r="B43" s="14" t="s">
        <v>49</v>
      </c>
      <c r="C43" s="15">
        <v>411559</v>
      </c>
      <c r="D43" s="1">
        <v>14306625.56</v>
      </c>
      <c r="E43" s="1">
        <v>128485.59</v>
      </c>
      <c r="F43" s="1"/>
      <c r="G43" s="15">
        <v>14846670.15</v>
      </c>
      <c r="H43" s="15">
        <v>14846670.15</v>
      </c>
      <c r="I43" s="15">
        <v>0</v>
      </c>
    </row>
    <row r="44" spans="1:9" ht="17.25" customHeight="1">
      <c r="A44" s="13" t="s">
        <v>51</v>
      </c>
      <c r="B44" s="14" t="s">
        <v>50</v>
      </c>
      <c r="C44" s="15">
        <v>612004</v>
      </c>
      <c r="D44" s="1">
        <v>2806093.14</v>
      </c>
      <c r="E44" s="1"/>
      <c r="F44" s="1">
        <v>1883752.47</v>
      </c>
      <c r="G44" s="15">
        <f>C44+D44+E44-F44</f>
        <v>1534344.6700000002</v>
      </c>
      <c r="H44" s="15">
        <v>1534344.67</v>
      </c>
      <c r="I44" s="15">
        <v>0</v>
      </c>
    </row>
    <row r="45" spans="1:9" ht="17.25" customHeight="1">
      <c r="A45" s="13" t="s">
        <v>53</v>
      </c>
      <c r="B45" s="14" t="s">
        <v>52</v>
      </c>
      <c r="C45" s="15">
        <v>305550</v>
      </c>
      <c r="D45" s="1">
        <v>4138.11</v>
      </c>
      <c r="E45" s="1">
        <v>15419.83</v>
      </c>
      <c r="F45" s="1"/>
      <c r="G45" s="15">
        <f>C45+D45+E45-F45</f>
        <v>325107.94</v>
      </c>
      <c r="H45" s="15">
        <v>325107.94</v>
      </c>
      <c r="I45" s="15">
        <v>0</v>
      </c>
    </row>
    <row r="46" spans="1:9" ht="17.25" customHeight="1">
      <c r="A46" s="13" t="s">
        <v>55</v>
      </c>
      <c r="B46" s="14" t="s">
        <v>54</v>
      </c>
      <c r="C46" s="15">
        <v>158828</v>
      </c>
      <c r="D46" s="1">
        <v>1832069.47</v>
      </c>
      <c r="E46" s="1">
        <v>1945847.55</v>
      </c>
      <c r="F46" s="1"/>
      <c r="G46" s="15">
        <v>3936745.02</v>
      </c>
      <c r="H46" s="15">
        <v>3936745.02</v>
      </c>
      <c r="I46" s="15">
        <v>0</v>
      </c>
    </row>
    <row r="47" spans="1:9" ht="27" customHeight="1">
      <c r="A47" s="13" t="s">
        <v>56</v>
      </c>
      <c r="B47" s="14" t="s">
        <v>57</v>
      </c>
      <c r="C47" s="15">
        <v>2005276</v>
      </c>
      <c r="D47" s="2">
        <v>-1157000</v>
      </c>
      <c r="E47" s="2">
        <v>959856.31</v>
      </c>
      <c r="F47" s="2"/>
      <c r="G47" s="15">
        <v>1808132.31</v>
      </c>
      <c r="H47" s="15">
        <v>1808132.31</v>
      </c>
      <c r="I47" s="15">
        <v>0</v>
      </c>
    </row>
    <row r="48" spans="1:9" ht="17.25" customHeight="1">
      <c r="A48" s="13" t="s">
        <v>59</v>
      </c>
      <c r="B48" s="14" t="s">
        <v>58</v>
      </c>
      <c r="C48" s="15">
        <v>182874</v>
      </c>
      <c r="D48" s="2">
        <v>0</v>
      </c>
      <c r="E48" s="2"/>
      <c r="F48" s="2">
        <v>60500.27</v>
      </c>
      <c r="G48" s="15">
        <f>C48+D48+E48-F48</f>
        <v>122373.73000000001</v>
      </c>
      <c r="H48" s="15">
        <v>122373.73</v>
      </c>
      <c r="I48" s="15">
        <v>0</v>
      </c>
    </row>
    <row r="49" spans="1:9" ht="17.25" customHeight="1">
      <c r="A49" s="13" t="s">
        <v>60</v>
      </c>
      <c r="B49" s="14" t="s">
        <v>61</v>
      </c>
      <c r="C49" s="15">
        <v>102249</v>
      </c>
      <c r="D49" s="1">
        <v>0</v>
      </c>
      <c r="E49" s="1">
        <v>64630.69</v>
      </c>
      <c r="F49" s="1"/>
      <c r="G49" s="15">
        <f>C49+D49+E49-F49</f>
        <v>166879.69</v>
      </c>
      <c r="H49" s="15">
        <v>166879.69</v>
      </c>
      <c r="I49" s="15">
        <v>0</v>
      </c>
    </row>
    <row r="50" spans="1:9" ht="17.25" customHeight="1">
      <c r="A50" s="13" t="s">
        <v>63</v>
      </c>
      <c r="B50" s="14" t="s">
        <v>62</v>
      </c>
      <c r="C50" s="15">
        <v>488129</v>
      </c>
      <c r="D50" s="1">
        <v>167522.9</v>
      </c>
      <c r="E50" s="1"/>
      <c r="F50" s="1">
        <v>20045.9</v>
      </c>
      <c r="G50" s="15">
        <f>C50+D50+E50-F50</f>
        <v>635606</v>
      </c>
      <c r="H50" s="15">
        <v>635606</v>
      </c>
      <c r="I50" s="15">
        <v>0</v>
      </c>
    </row>
    <row r="51" spans="1:9" ht="17.25" customHeight="1">
      <c r="A51" s="10" t="s">
        <v>64</v>
      </c>
      <c r="B51" s="11" t="s">
        <v>65</v>
      </c>
      <c r="C51" s="12">
        <f>SUM(C52:C73)</f>
        <v>22498581</v>
      </c>
      <c r="D51" s="12">
        <f>SUM(D52:D73)</f>
        <v>-2643103.49</v>
      </c>
      <c r="E51" s="12">
        <f>SUM(E52:E73)</f>
        <v>349362.03</v>
      </c>
      <c r="F51" s="12">
        <f>SUM(F52:F73)</f>
        <v>3722075.75</v>
      </c>
      <c r="G51" s="12">
        <f>SUM(G52:G73)</f>
        <v>16482763.799999999</v>
      </c>
      <c r="H51" s="12">
        <f>SUM(H52:H73)</f>
        <v>16482763.799999999</v>
      </c>
      <c r="I51" s="12">
        <f>SUM(I52:I73)</f>
        <v>0</v>
      </c>
    </row>
    <row r="52" spans="1:9" ht="17.25" customHeight="1">
      <c r="A52" s="13" t="s">
        <v>66</v>
      </c>
      <c r="B52" s="14" t="s">
        <v>67</v>
      </c>
      <c r="C52" s="15">
        <v>940351</v>
      </c>
      <c r="D52" s="2">
        <v>0</v>
      </c>
      <c r="E52" s="2"/>
      <c r="F52" s="2">
        <v>487016.71</v>
      </c>
      <c r="G52" s="15">
        <v>453334.29</v>
      </c>
      <c r="H52" s="15">
        <v>453334.29</v>
      </c>
      <c r="I52" s="15">
        <v>0</v>
      </c>
    </row>
    <row r="53" spans="1:9" ht="17.25" customHeight="1">
      <c r="A53" s="13" t="s">
        <v>68</v>
      </c>
      <c r="B53" s="14" t="s">
        <v>69</v>
      </c>
      <c r="C53" s="15">
        <v>165167</v>
      </c>
      <c r="D53" s="2">
        <v>0</v>
      </c>
      <c r="E53" s="2"/>
      <c r="F53" s="2">
        <v>84028</v>
      </c>
      <c r="G53" s="15">
        <v>81139</v>
      </c>
      <c r="H53" s="15">
        <v>81139</v>
      </c>
      <c r="I53" s="15">
        <v>0</v>
      </c>
    </row>
    <row r="54" spans="1:9" ht="17.25" customHeight="1">
      <c r="A54" s="13" t="s">
        <v>70</v>
      </c>
      <c r="B54" s="14" t="s">
        <v>71</v>
      </c>
      <c r="C54" s="15">
        <v>368000</v>
      </c>
      <c r="D54" s="2">
        <v>0</v>
      </c>
      <c r="E54" s="2"/>
      <c r="F54" s="2">
        <v>109540.56</v>
      </c>
      <c r="G54" s="15">
        <v>258459.44</v>
      </c>
      <c r="H54" s="15">
        <v>258459.44</v>
      </c>
      <c r="I54" s="15">
        <v>0</v>
      </c>
    </row>
    <row r="55" spans="1:9" ht="17.25" customHeight="1">
      <c r="A55" s="13" t="s">
        <v>72</v>
      </c>
      <c r="B55" s="14" t="s">
        <v>73</v>
      </c>
      <c r="C55" s="15">
        <v>405000</v>
      </c>
      <c r="D55" s="1">
        <v>0</v>
      </c>
      <c r="E55" s="1">
        <v>28848.63</v>
      </c>
      <c r="F55" s="1"/>
      <c r="G55" s="15">
        <v>433848.63</v>
      </c>
      <c r="H55" s="15">
        <v>433848.63</v>
      </c>
      <c r="I55" s="15">
        <v>0</v>
      </c>
    </row>
    <row r="56" spans="1:9" ht="17.25" customHeight="1">
      <c r="A56" s="13" t="s">
        <v>74</v>
      </c>
      <c r="B56" s="14" t="s">
        <v>75</v>
      </c>
      <c r="C56" s="15">
        <v>33508</v>
      </c>
      <c r="D56" s="2">
        <v>-30000</v>
      </c>
      <c r="E56" s="2"/>
      <c r="F56" s="2">
        <v>2881.6</v>
      </c>
      <c r="G56" s="15">
        <v>626.4</v>
      </c>
      <c r="H56" s="15">
        <v>626.4</v>
      </c>
      <c r="I56" s="15">
        <v>0</v>
      </c>
    </row>
    <row r="57" spans="1:9" ht="17.25" customHeight="1">
      <c r="A57" s="13" t="s">
        <v>76</v>
      </c>
      <c r="B57" s="14" t="s">
        <v>77</v>
      </c>
      <c r="C57" s="15">
        <v>5249168</v>
      </c>
      <c r="D57" s="2">
        <v>0</v>
      </c>
      <c r="E57" s="2"/>
      <c r="F57" s="2">
        <v>140440.95</v>
      </c>
      <c r="G57" s="15">
        <v>5108727.05</v>
      </c>
      <c r="H57" s="15">
        <v>5108727.05</v>
      </c>
      <c r="I57" s="15">
        <v>0</v>
      </c>
    </row>
    <row r="58" spans="1:9" ht="17.25" customHeight="1">
      <c r="A58" s="13" t="s">
        <v>78</v>
      </c>
      <c r="B58" s="14" t="s">
        <v>79</v>
      </c>
      <c r="C58" s="15">
        <v>2498123</v>
      </c>
      <c r="D58" s="1">
        <v>0</v>
      </c>
      <c r="E58" s="1">
        <v>141897.87</v>
      </c>
      <c r="F58" s="1"/>
      <c r="G58" s="15">
        <v>2640020.87</v>
      </c>
      <c r="H58" s="15">
        <v>2640020.87</v>
      </c>
      <c r="I58" s="15">
        <v>0</v>
      </c>
    </row>
    <row r="59" spans="1:9" ht="17.25" customHeight="1">
      <c r="A59" s="13" t="s">
        <v>80</v>
      </c>
      <c r="B59" s="14" t="s">
        <v>81</v>
      </c>
      <c r="C59" s="15">
        <v>2044905</v>
      </c>
      <c r="D59" s="2">
        <v>0</v>
      </c>
      <c r="E59" s="2"/>
      <c r="F59" s="2">
        <v>75830.81</v>
      </c>
      <c r="G59" s="15">
        <v>1969074.19</v>
      </c>
      <c r="H59" s="15">
        <v>1969074.19</v>
      </c>
      <c r="I59" s="15">
        <v>0</v>
      </c>
    </row>
    <row r="60" spans="1:9" ht="17.25" customHeight="1">
      <c r="A60" s="13" t="s">
        <v>82</v>
      </c>
      <c r="B60" s="14" t="s">
        <v>83</v>
      </c>
      <c r="C60" s="15">
        <v>396051</v>
      </c>
      <c r="D60" s="1">
        <v>0</v>
      </c>
      <c r="E60" s="1">
        <v>1.15</v>
      </c>
      <c r="F60" s="1"/>
      <c r="G60" s="15">
        <v>396052.15</v>
      </c>
      <c r="H60" s="15">
        <v>396052.15</v>
      </c>
      <c r="I60" s="15">
        <v>0</v>
      </c>
    </row>
    <row r="61" spans="1:9" ht="27" customHeight="1">
      <c r="A61" s="13" t="s">
        <v>84</v>
      </c>
      <c r="B61" s="14" t="s">
        <v>85</v>
      </c>
      <c r="C61" s="15">
        <v>404500</v>
      </c>
      <c r="D61" s="2">
        <v>0</v>
      </c>
      <c r="E61" s="2"/>
      <c r="F61" s="2">
        <v>189456.28</v>
      </c>
      <c r="G61" s="15">
        <v>215043.72</v>
      </c>
      <c r="H61" s="15">
        <v>215043.72</v>
      </c>
      <c r="I61" s="15">
        <v>0</v>
      </c>
    </row>
    <row r="62" spans="1:9" ht="17.25" customHeight="1">
      <c r="A62" s="13" t="s">
        <v>87</v>
      </c>
      <c r="B62" s="14" t="s">
        <v>86</v>
      </c>
      <c r="C62" s="15">
        <v>553640</v>
      </c>
      <c r="D62" s="2">
        <v>0</v>
      </c>
      <c r="E62" s="2"/>
      <c r="F62" s="2">
        <v>7976</v>
      </c>
      <c r="G62" s="15">
        <v>545664</v>
      </c>
      <c r="H62" s="15">
        <v>545664</v>
      </c>
      <c r="I62" s="15">
        <v>0</v>
      </c>
    </row>
    <row r="63" spans="1:9" ht="17.25" customHeight="1">
      <c r="A63" s="13" t="s">
        <v>89</v>
      </c>
      <c r="B63" s="14" t="s">
        <v>88</v>
      </c>
      <c r="C63" s="15">
        <v>13034</v>
      </c>
      <c r="D63" s="2">
        <v>-6000</v>
      </c>
      <c r="E63" s="2"/>
      <c r="F63" s="2">
        <v>7034</v>
      </c>
      <c r="G63" s="15">
        <v>0</v>
      </c>
      <c r="H63" s="15">
        <v>0</v>
      </c>
      <c r="I63" s="15">
        <v>0</v>
      </c>
    </row>
    <row r="64" spans="1:9" ht="30" customHeight="1">
      <c r="A64" s="13" t="s">
        <v>90</v>
      </c>
      <c r="B64" s="14" t="s">
        <v>91</v>
      </c>
      <c r="C64" s="15">
        <v>487760</v>
      </c>
      <c r="D64" s="2">
        <v>0</v>
      </c>
      <c r="E64" s="2"/>
      <c r="F64" s="2">
        <v>43926.91</v>
      </c>
      <c r="G64" s="15">
        <v>443833.09</v>
      </c>
      <c r="H64" s="15">
        <v>443833.09</v>
      </c>
      <c r="I64" s="15">
        <v>0</v>
      </c>
    </row>
    <row r="65" spans="1:9" ht="26.25" customHeight="1">
      <c r="A65" s="13" t="s">
        <v>92</v>
      </c>
      <c r="B65" s="14" t="s">
        <v>93</v>
      </c>
      <c r="C65" s="15">
        <v>379382</v>
      </c>
      <c r="D65" s="2">
        <v>0</v>
      </c>
      <c r="E65" s="2"/>
      <c r="F65" s="2">
        <v>135200.18</v>
      </c>
      <c r="G65" s="15">
        <v>244181.82</v>
      </c>
      <c r="H65" s="15">
        <v>244181.82</v>
      </c>
      <c r="I65" s="15">
        <v>0</v>
      </c>
    </row>
    <row r="66" spans="1:9" ht="28.5" customHeight="1">
      <c r="A66" s="13" t="s">
        <v>94</v>
      </c>
      <c r="B66" s="14" t="s">
        <v>95</v>
      </c>
      <c r="C66" s="15">
        <v>705210</v>
      </c>
      <c r="D66" s="2">
        <v>60850.7</v>
      </c>
      <c r="E66" s="2"/>
      <c r="F66" s="2">
        <v>237824.92</v>
      </c>
      <c r="G66" s="15">
        <v>528235.78</v>
      </c>
      <c r="H66" s="15">
        <v>528235.78</v>
      </c>
      <c r="I66" s="15">
        <v>0</v>
      </c>
    </row>
    <row r="67" spans="1:9" ht="17.25" customHeight="1">
      <c r="A67" s="13" t="s">
        <v>96</v>
      </c>
      <c r="B67" s="14" t="s">
        <v>97</v>
      </c>
      <c r="C67" s="15">
        <v>444783</v>
      </c>
      <c r="D67" s="1">
        <v>1178021.93</v>
      </c>
      <c r="E67" s="1"/>
      <c r="F67" s="1">
        <v>1089471.73</v>
      </c>
      <c r="G67" s="15">
        <f>C67+D67+E67-F67</f>
        <v>533333.2</v>
      </c>
      <c r="H67" s="15">
        <v>533333.2</v>
      </c>
      <c r="I67" s="15">
        <f>G67-H67</f>
        <v>0</v>
      </c>
    </row>
    <row r="68" spans="1:9" ht="24.75" customHeight="1">
      <c r="A68" s="13" t="s">
        <v>98</v>
      </c>
      <c r="B68" s="14" t="s">
        <v>99</v>
      </c>
      <c r="C68" s="15">
        <v>1399459</v>
      </c>
      <c r="D68" s="2">
        <v>-1017536.51</v>
      </c>
      <c r="E68" s="2"/>
      <c r="F68" s="2">
        <v>318973.16</v>
      </c>
      <c r="G68" s="15">
        <v>62949.33</v>
      </c>
      <c r="H68" s="15">
        <v>62949.33</v>
      </c>
      <c r="I68" s="15">
        <v>0</v>
      </c>
    </row>
    <row r="69" spans="1:9" ht="17.25" customHeight="1">
      <c r="A69" s="13" t="s">
        <v>100</v>
      </c>
      <c r="B69" s="14" t="s">
        <v>101</v>
      </c>
      <c r="C69" s="15">
        <v>1980639</v>
      </c>
      <c r="D69" s="2">
        <v>-1458406.36</v>
      </c>
      <c r="E69" s="2"/>
      <c r="F69" s="2">
        <v>383991.83</v>
      </c>
      <c r="G69" s="15">
        <v>138240.82</v>
      </c>
      <c r="H69" s="15">
        <v>138240.82</v>
      </c>
      <c r="I69" s="15">
        <v>0</v>
      </c>
    </row>
    <row r="70" spans="1:9" ht="17.25" customHeight="1">
      <c r="A70" s="13" t="s">
        <v>102</v>
      </c>
      <c r="B70" s="14" t="s">
        <v>103</v>
      </c>
      <c r="C70" s="15">
        <v>1805849</v>
      </c>
      <c r="D70" s="2">
        <v>-1257033.25</v>
      </c>
      <c r="E70" s="2"/>
      <c r="F70" s="2">
        <v>59913.15</v>
      </c>
      <c r="G70" s="15">
        <v>488902.6</v>
      </c>
      <c r="H70" s="15">
        <v>488902.6</v>
      </c>
      <c r="I70" s="15">
        <v>0</v>
      </c>
    </row>
    <row r="71" spans="1:9" ht="17.25" customHeight="1">
      <c r="A71" s="13" t="s">
        <v>104</v>
      </c>
      <c r="B71" s="14" t="s">
        <v>105</v>
      </c>
      <c r="C71" s="15">
        <v>131000</v>
      </c>
      <c r="D71" s="2">
        <v>-113000</v>
      </c>
      <c r="E71" s="2"/>
      <c r="F71" s="2">
        <v>8094.52</v>
      </c>
      <c r="G71" s="15">
        <v>9905.48</v>
      </c>
      <c r="H71" s="15">
        <v>9905.48</v>
      </c>
      <c r="I71" s="15">
        <v>0</v>
      </c>
    </row>
    <row r="72" spans="1:9" ht="17.25" customHeight="1">
      <c r="A72" s="13" t="s">
        <v>107</v>
      </c>
      <c r="B72" s="14" t="s">
        <v>106</v>
      </c>
      <c r="C72" s="15">
        <v>1295332</v>
      </c>
      <c r="D72" s="1">
        <v>0</v>
      </c>
      <c r="E72" s="1">
        <v>178614.38</v>
      </c>
      <c r="F72" s="1"/>
      <c r="G72" s="15">
        <v>1473946.38</v>
      </c>
      <c r="H72" s="15">
        <v>1473946.38</v>
      </c>
      <c r="I72" s="15">
        <v>0</v>
      </c>
    </row>
    <row r="73" spans="1:9" ht="17.25" customHeight="1">
      <c r="A73" s="13" t="s">
        <v>108</v>
      </c>
      <c r="B73" s="14" t="s">
        <v>109</v>
      </c>
      <c r="C73" s="15">
        <v>797720</v>
      </c>
      <c r="D73" s="2">
        <v>0</v>
      </c>
      <c r="E73" s="2"/>
      <c r="F73" s="2">
        <v>340474.44</v>
      </c>
      <c r="G73" s="15">
        <v>457245.56</v>
      </c>
      <c r="H73" s="15">
        <v>457245.56</v>
      </c>
      <c r="I73" s="15">
        <v>0</v>
      </c>
    </row>
    <row r="74" spans="1:9" ht="17.25" customHeight="1">
      <c r="A74" s="16"/>
      <c r="B74" s="17" t="s">
        <v>139</v>
      </c>
      <c r="C74" s="18">
        <f>C51+C39+C22+C19+C16+C13+C10</f>
        <v>108189972</v>
      </c>
      <c r="D74" s="18">
        <f>D51+D39+D22+D19+D16+D13+D10</f>
        <v>2122195.7099999934</v>
      </c>
      <c r="E74" s="18">
        <f>E51+E39+E22+E19+E16+E13+E10</f>
        <v>9506646.71</v>
      </c>
      <c r="F74" s="18">
        <f>F51+F39+F22+F19+F16+F13+F10</f>
        <v>9506646.709999999</v>
      </c>
      <c r="G74" s="18">
        <f>G51+G39+G22+G19+G16+G13+G10</f>
        <v>110312167.72</v>
      </c>
      <c r="H74" s="18">
        <f>H51+H39+H22+H19+H16+H13+H10</f>
        <v>110312167.72</v>
      </c>
      <c r="I74" s="18">
        <f>I51+I39+I22+I19+I16+I13+I10</f>
        <v>0</v>
      </c>
    </row>
    <row r="75" spans="1:9" ht="17.25" customHeight="1" thickBot="1">
      <c r="A75" s="7"/>
      <c r="B75" s="7"/>
      <c r="C75" s="7"/>
      <c r="D75" s="7"/>
      <c r="E75" s="7"/>
      <c r="F75" s="7"/>
      <c r="G75" s="7"/>
      <c r="H75" s="7"/>
      <c r="I75" s="7"/>
    </row>
    <row r="76" spans="1:9" ht="17.25" customHeight="1" thickTop="1">
      <c r="A76" s="26" t="s">
        <v>134</v>
      </c>
      <c r="B76" s="26"/>
      <c r="C76" s="4"/>
      <c r="D76" s="4"/>
      <c r="E76" s="4"/>
      <c r="F76" s="4"/>
      <c r="G76" s="4"/>
      <c r="H76" s="4"/>
      <c r="I76" s="4"/>
    </row>
    <row r="77" spans="1:9" ht="26.25" customHeight="1">
      <c r="A77" s="10" t="s">
        <v>2</v>
      </c>
      <c r="B77" s="11" t="s">
        <v>3</v>
      </c>
      <c r="C77" s="12">
        <v>29977609</v>
      </c>
      <c r="D77" s="5">
        <v>-738799</v>
      </c>
      <c r="E77" s="5"/>
      <c r="F77" s="5"/>
      <c r="G77" s="12">
        <v>29238810</v>
      </c>
      <c r="H77" s="12">
        <v>29238810</v>
      </c>
      <c r="I77" s="12">
        <v>0</v>
      </c>
    </row>
    <row r="78" spans="1:9" ht="28.5" customHeight="1">
      <c r="A78" s="13" t="s">
        <v>4</v>
      </c>
      <c r="B78" s="14" t="s">
        <v>5</v>
      </c>
      <c r="C78" s="15">
        <v>29977609</v>
      </c>
      <c r="D78" s="2">
        <v>-738799</v>
      </c>
      <c r="E78" s="2"/>
      <c r="F78" s="2"/>
      <c r="G78" s="15">
        <v>29238810</v>
      </c>
      <c r="H78" s="15">
        <v>29238810</v>
      </c>
      <c r="I78" s="15">
        <v>0</v>
      </c>
    </row>
    <row r="79" spans="1:9" ht="17.25" customHeight="1">
      <c r="A79" s="26" t="s">
        <v>135</v>
      </c>
      <c r="B79" s="26"/>
      <c r="C79" s="4"/>
      <c r="D79" s="4"/>
      <c r="E79" s="4"/>
      <c r="F79" s="4"/>
      <c r="G79" s="4"/>
      <c r="H79" s="4"/>
      <c r="I79" s="4"/>
    </row>
    <row r="80" spans="1:9" ht="26.25" customHeight="1">
      <c r="A80" s="10" t="s">
        <v>2</v>
      </c>
      <c r="B80" s="11" t="s">
        <v>3</v>
      </c>
      <c r="C80" s="12">
        <v>5444380</v>
      </c>
      <c r="D80" s="6">
        <v>920419.8</v>
      </c>
      <c r="E80" s="6"/>
      <c r="F80" s="6"/>
      <c r="G80" s="12">
        <v>6364799.8</v>
      </c>
      <c r="H80" s="12">
        <v>6364799.8</v>
      </c>
      <c r="I80" s="12">
        <v>0</v>
      </c>
    </row>
    <row r="81" spans="1:9" ht="26.25" customHeight="1">
      <c r="A81" s="13" t="s">
        <v>4</v>
      </c>
      <c r="B81" s="14" t="s">
        <v>5</v>
      </c>
      <c r="C81" s="15">
        <v>5444380</v>
      </c>
      <c r="D81" s="1">
        <v>920419.8</v>
      </c>
      <c r="E81" s="1"/>
      <c r="F81" s="1"/>
      <c r="G81" s="15">
        <v>6364799.8</v>
      </c>
      <c r="H81" s="15">
        <v>6364799.8</v>
      </c>
      <c r="I81" s="15">
        <v>0</v>
      </c>
    </row>
    <row r="82" spans="1:9" ht="17.25" customHeight="1">
      <c r="A82" s="26" t="s">
        <v>136</v>
      </c>
      <c r="B82" s="26"/>
      <c r="C82" s="4"/>
      <c r="D82" s="4"/>
      <c r="E82" s="4"/>
      <c r="F82" s="4"/>
      <c r="G82" s="4"/>
      <c r="H82" s="4"/>
      <c r="I82" s="4"/>
    </row>
    <row r="83" spans="1:9" ht="26.25" customHeight="1">
      <c r="A83" s="10" t="s">
        <v>2</v>
      </c>
      <c r="B83" s="11" t="s">
        <v>3</v>
      </c>
      <c r="C83" s="12">
        <v>7580250</v>
      </c>
      <c r="D83" s="5">
        <v>-867280</v>
      </c>
      <c r="E83" s="5"/>
      <c r="F83" s="5"/>
      <c r="G83" s="12">
        <v>6712970</v>
      </c>
      <c r="H83" s="12">
        <v>6712970</v>
      </c>
      <c r="I83" s="12">
        <v>0</v>
      </c>
    </row>
    <row r="84" spans="1:9" ht="26.25" customHeight="1">
      <c r="A84" s="13" t="s">
        <v>4</v>
      </c>
      <c r="B84" s="14" t="s">
        <v>5</v>
      </c>
      <c r="C84" s="15">
        <v>7580250</v>
      </c>
      <c r="D84" s="2">
        <v>-867280</v>
      </c>
      <c r="E84" s="2"/>
      <c r="F84" s="2"/>
      <c r="G84" s="15">
        <v>6712970</v>
      </c>
      <c r="H84" s="15">
        <v>6712970</v>
      </c>
      <c r="I84" s="15">
        <v>0</v>
      </c>
    </row>
    <row r="85" spans="1:9" ht="17.25" customHeight="1">
      <c r="A85" s="26" t="s">
        <v>137</v>
      </c>
      <c r="B85" s="26"/>
      <c r="C85" s="4"/>
      <c r="D85" s="4"/>
      <c r="E85" s="4"/>
      <c r="F85" s="4"/>
      <c r="G85" s="4"/>
      <c r="H85" s="4"/>
      <c r="I85" s="4"/>
    </row>
    <row r="86" spans="1:9" ht="24.75" customHeight="1">
      <c r="A86" s="10" t="s">
        <v>2</v>
      </c>
      <c r="B86" s="11" t="s">
        <v>3</v>
      </c>
      <c r="C86" s="12">
        <v>17000</v>
      </c>
      <c r="D86" s="6">
        <v>241500</v>
      </c>
      <c r="E86" s="6"/>
      <c r="F86" s="6"/>
      <c r="G86" s="12">
        <v>258500</v>
      </c>
      <c r="H86" s="12">
        <v>258500</v>
      </c>
      <c r="I86" s="12">
        <v>0</v>
      </c>
    </row>
    <row r="87" spans="1:9" ht="28.5" customHeight="1">
      <c r="A87" s="13" t="s">
        <v>4</v>
      </c>
      <c r="B87" s="14" t="s">
        <v>5</v>
      </c>
      <c r="C87" s="15">
        <v>17000</v>
      </c>
      <c r="D87" s="1">
        <v>241500</v>
      </c>
      <c r="E87" s="1"/>
      <c r="F87" s="1"/>
      <c r="G87" s="15">
        <v>258500</v>
      </c>
      <c r="H87" s="15">
        <v>258500</v>
      </c>
      <c r="I87" s="15">
        <v>0</v>
      </c>
    </row>
    <row r="88" spans="1:9" ht="17.25" customHeight="1">
      <c r="A88" s="22" t="s">
        <v>148</v>
      </c>
      <c r="B88" s="22"/>
      <c r="C88" s="19">
        <f>C86+C83+C80+C77</f>
        <v>43019239</v>
      </c>
      <c r="D88" s="19">
        <f>D86+D83+D80+D77</f>
        <v>-444159.19999999995</v>
      </c>
      <c r="E88" s="19">
        <f>E86+E83+E80+E77</f>
        <v>0</v>
      </c>
      <c r="F88" s="19">
        <f>F86+F83+F80+F77</f>
        <v>0</v>
      </c>
      <c r="G88" s="19">
        <f>G86+G83+G80+G77</f>
        <v>42575079.8</v>
      </c>
      <c r="H88" s="19">
        <f>H86+H83+H80+H77</f>
        <v>42575079.8</v>
      </c>
      <c r="I88" s="19">
        <f>I86+I83+I80+I77</f>
        <v>0</v>
      </c>
    </row>
    <row r="89" ht="17.25" customHeight="1"/>
    <row r="90" spans="1:9" ht="17.25" customHeight="1">
      <c r="A90" s="10" t="s">
        <v>6</v>
      </c>
      <c r="B90" s="11" t="s">
        <v>7</v>
      </c>
      <c r="C90" s="12">
        <f>SUM(C91:C94)</f>
        <v>5995640</v>
      </c>
      <c r="D90" s="12">
        <f>SUM(D91:D94)</f>
        <v>-846402.11</v>
      </c>
      <c r="E90" s="12">
        <f>SUM(E91:E94)</f>
        <v>1653375.6199999999</v>
      </c>
      <c r="F90" s="12">
        <f>SUM(F91:F94)</f>
        <v>0</v>
      </c>
      <c r="G90" s="12">
        <f>SUM(G91:G94)</f>
        <v>6802613.51</v>
      </c>
      <c r="H90" s="12">
        <f>SUM(H91:H94)</f>
        <v>6802613.51</v>
      </c>
      <c r="I90" s="12">
        <f>SUM(I91:I94)</f>
        <v>0</v>
      </c>
    </row>
    <row r="91" spans="1:9" ht="17.25" customHeight="1">
      <c r="A91" s="13" t="s">
        <v>10</v>
      </c>
      <c r="B91" s="14" t="s">
        <v>11</v>
      </c>
      <c r="C91" s="15">
        <v>5112936</v>
      </c>
      <c r="D91" s="1"/>
      <c r="E91" s="1">
        <v>1647290.17</v>
      </c>
      <c r="F91" s="1"/>
      <c r="G91" s="15">
        <v>6760226.17</v>
      </c>
      <c r="H91" s="15">
        <v>6760226.17</v>
      </c>
      <c r="I91" s="15">
        <v>0</v>
      </c>
    </row>
    <row r="92" spans="1:9" ht="17.25" customHeight="1">
      <c r="A92" s="13" t="s">
        <v>14</v>
      </c>
      <c r="B92" s="14" t="s">
        <v>15</v>
      </c>
      <c r="C92" s="15">
        <v>568104</v>
      </c>
      <c r="D92" s="2">
        <v>-568104</v>
      </c>
      <c r="E92" s="2"/>
      <c r="F92" s="2"/>
      <c r="G92" s="15">
        <v>0</v>
      </c>
      <c r="H92" s="15">
        <v>0</v>
      </c>
      <c r="I92" s="15">
        <v>0</v>
      </c>
    </row>
    <row r="93" spans="1:9" ht="17.25" customHeight="1">
      <c r="A93" s="13" t="s">
        <v>16</v>
      </c>
      <c r="B93" s="14" t="s">
        <v>17</v>
      </c>
      <c r="C93" s="15">
        <v>0</v>
      </c>
      <c r="D93" s="1">
        <v>0</v>
      </c>
      <c r="E93" s="1">
        <v>6085.45</v>
      </c>
      <c r="F93" s="1"/>
      <c r="G93" s="15">
        <v>6085.45</v>
      </c>
      <c r="H93" s="15">
        <v>6085.45</v>
      </c>
      <c r="I93" s="15">
        <v>0</v>
      </c>
    </row>
    <row r="94" spans="1:9" ht="17.25" customHeight="1">
      <c r="A94" s="13" t="s">
        <v>110</v>
      </c>
      <c r="B94" s="14" t="s">
        <v>111</v>
      </c>
      <c r="C94" s="15">
        <v>314600</v>
      </c>
      <c r="D94" s="2">
        <v>-278298.11</v>
      </c>
      <c r="E94" s="2"/>
      <c r="F94" s="2"/>
      <c r="G94" s="15">
        <v>36301.89</v>
      </c>
      <c r="H94" s="15">
        <v>36301.89</v>
      </c>
      <c r="I94" s="15">
        <v>0</v>
      </c>
    </row>
    <row r="95" spans="1:9" ht="17.25" customHeight="1">
      <c r="A95" s="10" t="s">
        <v>40</v>
      </c>
      <c r="B95" s="11" t="s">
        <v>41</v>
      </c>
      <c r="C95" s="12">
        <f>SUM(C96:C107)</f>
        <v>1452540</v>
      </c>
      <c r="D95" s="12">
        <f>SUM(D96:D107)</f>
        <v>-262868</v>
      </c>
      <c r="E95" s="12">
        <f>SUM(E96:E107)</f>
        <v>0</v>
      </c>
      <c r="F95" s="12">
        <f>SUM(F96:F107)</f>
        <v>1189672</v>
      </c>
      <c r="G95" s="12">
        <f>SUM(G96:G107)</f>
        <v>0</v>
      </c>
      <c r="H95" s="12">
        <f>SUM(H96:H107)</f>
        <v>0</v>
      </c>
      <c r="I95" s="12">
        <f>SUM(I96:I107)</f>
        <v>0</v>
      </c>
    </row>
    <row r="96" spans="1:9" ht="17.25" customHeight="1">
      <c r="A96" s="13" t="s">
        <v>42</v>
      </c>
      <c r="B96" s="14" t="s">
        <v>43</v>
      </c>
      <c r="C96" s="15">
        <v>341808</v>
      </c>
      <c r="D96" s="2">
        <v>-8</v>
      </c>
      <c r="E96" s="2"/>
      <c r="F96" s="2">
        <v>341800</v>
      </c>
      <c r="G96" s="15">
        <v>0</v>
      </c>
      <c r="H96" s="15">
        <v>0</v>
      </c>
      <c r="I96" s="15">
        <v>0</v>
      </c>
    </row>
    <row r="97" spans="1:9" ht="29.25" customHeight="1">
      <c r="A97" s="13" t="s">
        <v>46</v>
      </c>
      <c r="B97" s="14" t="s">
        <v>47</v>
      </c>
      <c r="C97" s="15">
        <v>401136</v>
      </c>
      <c r="D97" s="2"/>
      <c r="E97" s="2"/>
      <c r="F97" s="2">
        <v>401136</v>
      </c>
      <c r="G97" s="15">
        <v>0</v>
      </c>
      <c r="H97" s="15">
        <v>0</v>
      </c>
      <c r="I97" s="15">
        <v>0</v>
      </c>
    </row>
    <row r="98" spans="1:9" ht="17.25" customHeight="1">
      <c r="A98" s="13" t="s">
        <v>48</v>
      </c>
      <c r="B98" s="14" t="s">
        <v>49</v>
      </c>
      <c r="C98" s="15">
        <v>401736</v>
      </c>
      <c r="D98" s="2"/>
      <c r="E98" s="2"/>
      <c r="F98" s="2">
        <v>401736</v>
      </c>
      <c r="G98" s="15">
        <v>0</v>
      </c>
      <c r="H98" s="15">
        <v>0</v>
      </c>
      <c r="I98" s="15">
        <v>0</v>
      </c>
    </row>
    <row r="99" spans="1:9" ht="17.25" customHeight="1">
      <c r="A99" s="13" t="s">
        <v>51</v>
      </c>
      <c r="B99" s="14" t="s">
        <v>50</v>
      </c>
      <c r="C99" s="15">
        <v>22188</v>
      </c>
      <c r="D99" s="2">
        <v>-22188</v>
      </c>
      <c r="E99" s="2"/>
      <c r="F99" s="2"/>
      <c r="G99" s="15">
        <v>0</v>
      </c>
      <c r="H99" s="15">
        <v>0</v>
      </c>
      <c r="I99" s="15">
        <v>0</v>
      </c>
    </row>
    <row r="100" spans="1:9" ht="24" customHeight="1">
      <c r="A100" s="13" t="s">
        <v>112</v>
      </c>
      <c r="B100" s="14" t="s">
        <v>113</v>
      </c>
      <c r="C100" s="15">
        <v>18732</v>
      </c>
      <c r="D100" s="2">
        <v>-18732</v>
      </c>
      <c r="E100" s="2"/>
      <c r="F100" s="2"/>
      <c r="G100" s="15">
        <v>0</v>
      </c>
      <c r="H100" s="15">
        <v>0</v>
      </c>
      <c r="I100" s="15">
        <v>0</v>
      </c>
    </row>
    <row r="101" spans="1:9" ht="26.25" customHeight="1">
      <c r="A101" s="13" t="s">
        <v>114</v>
      </c>
      <c r="B101" s="14" t="s">
        <v>115</v>
      </c>
      <c r="C101" s="15">
        <v>7560</v>
      </c>
      <c r="D101" s="2">
        <v>-7560</v>
      </c>
      <c r="E101" s="2"/>
      <c r="F101" s="2"/>
      <c r="G101" s="15">
        <v>0</v>
      </c>
      <c r="H101" s="15">
        <v>0</v>
      </c>
      <c r="I101" s="15">
        <v>0</v>
      </c>
    </row>
    <row r="102" spans="1:9" ht="17.25" customHeight="1">
      <c r="A102" s="13" t="s">
        <v>53</v>
      </c>
      <c r="B102" s="14" t="s">
        <v>52</v>
      </c>
      <c r="C102" s="15">
        <v>15372</v>
      </c>
      <c r="D102" s="2">
        <v>-15372</v>
      </c>
      <c r="E102" s="2"/>
      <c r="F102" s="2"/>
      <c r="G102" s="15">
        <v>0</v>
      </c>
      <c r="H102" s="15">
        <v>0</v>
      </c>
      <c r="I102" s="15">
        <v>0</v>
      </c>
    </row>
    <row r="103" spans="1:9" ht="42" customHeight="1">
      <c r="A103" s="13" t="s">
        <v>56</v>
      </c>
      <c r="B103" s="14" t="s">
        <v>57</v>
      </c>
      <c r="C103" s="15">
        <v>130716</v>
      </c>
      <c r="D103" s="2">
        <v>-130716</v>
      </c>
      <c r="E103" s="2"/>
      <c r="F103" s="2"/>
      <c r="G103" s="15">
        <v>0</v>
      </c>
      <c r="H103" s="15">
        <v>0</v>
      </c>
      <c r="I103" s="15">
        <v>0</v>
      </c>
    </row>
    <row r="104" spans="1:9" ht="17.25" customHeight="1">
      <c r="A104" s="13" t="s">
        <v>59</v>
      </c>
      <c r="B104" s="14" t="s">
        <v>58</v>
      </c>
      <c r="C104" s="15">
        <v>37800</v>
      </c>
      <c r="D104" s="2">
        <v>-37800</v>
      </c>
      <c r="E104" s="2"/>
      <c r="F104" s="2"/>
      <c r="G104" s="15">
        <v>0</v>
      </c>
      <c r="H104" s="15">
        <v>0</v>
      </c>
      <c r="I104" s="15">
        <v>0</v>
      </c>
    </row>
    <row r="105" spans="1:9" ht="17.25" customHeight="1">
      <c r="A105" s="13" t="s">
        <v>117</v>
      </c>
      <c r="B105" s="14" t="s">
        <v>116</v>
      </c>
      <c r="C105" s="15">
        <v>16500</v>
      </c>
      <c r="D105" s="2">
        <v>-16500</v>
      </c>
      <c r="E105" s="2"/>
      <c r="F105" s="2"/>
      <c r="G105" s="15">
        <v>0</v>
      </c>
      <c r="H105" s="15">
        <v>0</v>
      </c>
      <c r="I105" s="15">
        <v>0</v>
      </c>
    </row>
    <row r="106" spans="1:9" ht="17.25" customHeight="1">
      <c r="A106" s="13" t="s">
        <v>118</v>
      </c>
      <c r="B106" s="14" t="s">
        <v>119</v>
      </c>
      <c r="C106" s="15">
        <v>13992</v>
      </c>
      <c r="D106" s="2">
        <v>-13992</v>
      </c>
      <c r="E106" s="2"/>
      <c r="F106" s="2"/>
      <c r="G106" s="15">
        <v>0</v>
      </c>
      <c r="H106" s="15">
        <v>0</v>
      </c>
      <c r="I106" s="15">
        <v>0</v>
      </c>
    </row>
    <row r="107" spans="1:9" ht="17.25" customHeight="1">
      <c r="A107" s="13" t="s">
        <v>63</v>
      </c>
      <c r="B107" s="14" t="s">
        <v>62</v>
      </c>
      <c r="C107" s="15">
        <v>45000</v>
      </c>
      <c r="D107" s="2"/>
      <c r="E107" s="2"/>
      <c r="F107" s="2">
        <v>45000</v>
      </c>
      <c r="G107" s="15">
        <v>0</v>
      </c>
      <c r="H107" s="15">
        <v>0</v>
      </c>
      <c r="I107" s="15">
        <v>0</v>
      </c>
    </row>
    <row r="108" spans="1:9" ht="17.25" customHeight="1">
      <c r="A108" s="10" t="s">
        <v>64</v>
      </c>
      <c r="B108" s="11" t="s">
        <v>65</v>
      </c>
      <c r="C108" s="12">
        <f>SUM(C109:C128)</f>
        <v>2427912</v>
      </c>
      <c r="D108" s="12">
        <f>SUM(D109:D128)</f>
        <v>-64100.89</v>
      </c>
      <c r="E108" s="12">
        <f>SUM(E109:E128)</f>
        <v>46400</v>
      </c>
      <c r="F108" s="12">
        <f>SUM(F109:F128)</f>
        <v>2029195.62</v>
      </c>
      <c r="G108" s="12">
        <f>SUM(G109:G128)</f>
        <v>381015.49</v>
      </c>
      <c r="H108" s="12">
        <f>SUM(H109:H128)</f>
        <v>381015.49</v>
      </c>
      <c r="I108" s="12">
        <f>SUM(I109:I128)</f>
        <v>0</v>
      </c>
    </row>
    <row r="109" spans="1:9" ht="17.25" customHeight="1">
      <c r="A109" s="13" t="s">
        <v>66</v>
      </c>
      <c r="B109" s="14" t="s">
        <v>67</v>
      </c>
      <c r="C109" s="15">
        <v>48888</v>
      </c>
      <c r="D109" s="2">
        <v>-55</v>
      </c>
      <c r="E109" s="2"/>
      <c r="F109" s="2">
        <v>48833</v>
      </c>
      <c r="G109" s="15">
        <v>0</v>
      </c>
      <c r="H109" s="15">
        <v>0</v>
      </c>
      <c r="I109" s="15">
        <v>0</v>
      </c>
    </row>
    <row r="110" spans="1:9" ht="17.25" customHeight="1">
      <c r="A110" s="13" t="s">
        <v>68</v>
      </c>
      <c r="B110" s="14" t="s">
        <v>69</v>
      </c>
      <c r="C110" s="15">
        <v>39180</v>
      </c>
      <c r="D110" s="2"/>
      <c r="E110" s="2"/>
      <c r="F110" s="2">
        <v>39180</v>
      </c>
      <c r="G110" s="15">
        <v>0</v>
      </c>
      <c r="H110" s="15">
        <v>0</v>
      </c>
      <c r="I110" s="15">
        <v>0</v>
      </c>
    </row>
    <row r="111" spans="1:9" ht="17.25" customHeight="1">
      <c r="A111" s="13" t="s">
        <v>70</v>
      </c>
      <c r="B111" s="14" t="s">
        <v>71</v>
      </c>
      <c r="C111" s="15">
        <v>47244</v>
      </c>
      <c r="D111" s="2"/>
      <c r="E111" s="2"/>
      <c r="F111" s="2">
        <v>47244</v>
      </c>
      <c r="G111" s="15">
        <v>0</v>
      </c>
      <c r="H111" s="15">
        <v>0</v>
      </c>
      <c r="I111" s="15">
        <v>0</v>
      </c>
    </row>
    <row r="112" spans="1:9" ht="17.25" customHeight="1">
      <c r="A112" s="13" t="s">
        <v>120</v>
      </c>
      <c r="B112" s="14" t="s">
        <v>121</v>
      </c>
      <c r="C112" s="15">
        <v>11568</v>
      </c>
      <c r="D112" s="2">
        <v>-11568</v>
      </c>
      <c r="E112" s="2"/>
      <c r="F112" s="2"/>
      <c r="G112" s="15">
        <v>0</v>
      </c>
      <c r="H112" s="15">
        <v>0</v>
      </c>
      <c r="I112" s="15">
        <v>0</v>
      </c>
    </row>
    <row r="113" spans="1:9" ht="17.25" customHeight="1">
      <c r="A113" s="13" t="s">
        <v>76</v>
      </c>
      <c r="B113" s="14" t="s">
        <v>77</v>
      </c>
      <c r="C113" s="15">
        <v>0</v>
      </c>
      <c r="D113" s="1"/>
      <c r="E113" s="1">
        <v>46400</v>
      </c>
      <c r="F113" s="1"/>
      <c r="G113" s="15">
        <v>46400</v>
      </c>
      <c r="H113" s="15">
        <v>46400</v>
      </c>
      <c r="I113" s="15">
        <v>0</v>
      </c>
    </row>
    <row r="114" spans="1:9" ht="17.25" customHeight="1">
      <c r="A114" s="13" t="s">
        <v>78</v>
      </c>
      <c r="B114" s="14" t="s">
        <v>79</v>
      </c>
      <c r="C114" s="15">
        <v>774996</v>
      </c>
      <c r="D114" s="2"/>
      <c r="E114" s="2"/>
      <c r="F114" s="2">
        <v>440380.51</v>
      </c>
      <c r="G114" s="15">
        <v>334615.49</v>
      </c>
      <c r="H114" s="15">
        <v>334615.49</v>
      </c>
      <c r="I114" s="15">
        <v>0</v>
      </c>
    </row>
    <row r="115" spans="1:9" ht="17.25" customHeight="1">
      <c r="A115" s="13" t="s">
        <v>80</v>
      </c>
      <c r="B115" s="14" t="s">
        <v>81</v>
      </c>
      <c r="C115" s="15">
        <v>387492</v>
      </c>
      <c r="D115" s="2"/>
      <c r="E115" s="2"/>
      <c r="F115" s="2">
        <v>387492</v>
      </c>
      <c r="G115" s="15">
        <v>0</v>
      </c>
      <c r="H115" s="15">
        <v>0</v>
      </c>
      <c r="I115" s="15">
        <v>0</v>
      </c>
    </row>
    <row r="116" spans="1:9" ht="17.25" customHeight="1">
      <c r="A116" s="13" t="s">
        <v>122</v>
      </c>
      <c r="B116" s="14" t="s">
        <v>123</v>
      </c>
      <c r="C116" s="15">
        <v>43992</v>
      </c>
      <c r="D116" s="2"/>
      <c r="E116" s="2"/>
      <c r="F116" s="2">
        <v>43992</v>
      </c>
      <c r="G116" s="15">
        <v>0</v>
      </c>
      <c r="H116" s="15">
        <v>0</v>
      </c>
      <c r="I116" s="15">
        <v>0</v>
      </c>
    </row>
    <row r="117" spans="1:9" ht="17.25" customHeight="1">
      <c r="A117" s="13" t="s">
        <v>82</v>
      </c>
      <c r="B117" s="14" t="s">
        <v>83</v>
      </c>
      <c r="C117" s="15">
        <v>49992</v>
      </c>
      <c r="D117" s="2"/>
      <c r="E117" s="2"/>
      <c r="F117" s="2">
        <v>49992</v>
      </c>
      <c r="G117" s="15">
        <v>0</v>
      </c>
      <c r="H117" s="15">
        <v>0</v>
      </c>
      <c r="I117" s="15">
        <v>0</v>
      </c>
    </row>
    <row r="118" spans="1:9" ht="24.75" customHeight="1">
      <c r="A118" s="13" t="s">
        <v>84</v>
      </c>
      <c r="B118" s="14" t="s">
        <v>85</v>
      </c>
      <c r="C118" s="15">
        <v>83940</v>
      </c>
      <c r="D118" s="2"/>
      <c r="E118" s="2"/>
      <c r="F118" s="2">
        <v>83940</v>
      </c>
      <c r="G118" s="15">
        <v>0</v>
      </c>
      <c r="H118" s="15">
        <v>0</v>
      </c>
      <c r="I118" s="15">
        <v>0</v>
      </c>
    </row>
    <row r="119" spans="1:9" ht="17.25" customHeight="1">
      <c r="A119" s="13" t="s">
        <v>124</v>
      </c>
      <c r="B119" s="14" t="s">
        <v>125</v>
      </c>
      <c r="C119" s="15">
        <v>11472</v>
      </c>
      <c r="D119" s="2"/>
      <c r="E119" s="2"/>
      <c r="F119" s="2">
        <v>11472</v>
      </c>
      <c r="G119" s="15">
        <v>0</v>
      </c>
      <c r="H119" s="15">
        <v>0</v>
      </c>
      <c r="I119" s="15">
        <v>0</v>
      </c>
    </row>
    <row r="120" spans="1:9" ht="26.25" customHeight="1">
      <c r="A120" s="13" t="s">
        <v>92</v>
      </c>
      <c r="B120" s="14" t="s">
        <v>93</v>
      </c>
      <c r="C120" s="15">
        <v>47940</v>
      </c>
      <c r="D120" s="2"/>
      <c r="E120" s="2"/>
      <c r="F120" s="2">
        <v>47940</v>
      </c>
      <c r="G120" s="15">
        <v>0</v>
      </c>
      <c r="H120" s="15">
        <v>0</v>
      </c>
      <c r="I120" s="15">
        <v>0</v>
      </c>
    </row>
    <row r="121" spans="1:9" ht="26.25" customHeight="1">
      <c r="A121" s="13" t="s">
        <v>94</v>
      </c>
      <c r="B121" s="14" t="s">
        <v>95</v>
      </c>
      <c r="C121" s="15">
        <v>88416</v>
      </c>
      <c r="D121" s="2"/>
      <c r="E121" s="2"/>
      <c r="F121" s="2">
        <v>88416</v>
      </c>
      <c r="G121" s="15">
        <v>0</v>
      </c>
      <c r="H121" s="15">
        <v>0</v>
      </c>
      <c r="I121" s="15">
        <v>0</v>
      </c>
    </row>
    <row r="122" spans="1:9" ht="26.25" customHeight="1">
      <c r="A122" s="13" t="s">
        <v>98</v>
      </c>
      <c r="B122" s="14" t="s">
        <v>99</v>
      </c>
      <c r="C122" s="15">
        <v>44184</v>
      </c>
      <c r="D122" s="2">
        <v>-44184</v>
      </c>
      <c r="E122" s="2"/>
      <c r="F122" s="2"/>
      <c r="G122" s="15">
        <v>0</v>
      </c>
      <c r="H122" s="15">
        <v>0</v>
      </c>
      <c r="I122" s="15">
        <v>0</v>
      </c>
    </row>
    <row r="123" spans="1:9" ht="17.25" customHeight="1">
      <c r="A123" s="13" t="s">
        <v>100</v>
      </c>
      <c r="B123" s="14" t="s">
        <v>101</v>
      </c>
      <c r="C123" s="15">
        <v>24060</v>
      </c>
      <c r="D123" s="2"/>
      <c r="E123" s="2"/>
      <c r="F123" s="2">
        <v>24060</v>
      </c>
      <c r="G123" s="15">
        <v>0</v>
      </c>
      <c r="H123" s="15">
        <v>0</v>
      </c>
      <c r="I123" s="15">
        <v>0</v>
      </c>
    </row>
    <row r="124" spans="1:9" ht="17.25" customHeight="1">
      <c r="A124" s="13" t="s">
        <v>102</v>
      </c>
      <c r="B124" s="14" t="s">
        <v>103</v>
      </c>
      <c r="C124" s="15">
        <v>49248</v>
      </c>
      <c r="D124" s="2"/>
      <c r="E124" s="2"/>
      <c r="F124" s="2">
        <v>49248</v>
      </c>
      <c r="G124" s="15">
        <v>0</v>
      </c>
      <c r="H124" s="15">
        <v>0</v>
      </c>
      <c r="I124" s="15">
        <v>0</v>
      </c>
    </row>
    <row r="125" spans="1:9" ht="17.25" customHeight="1">
      <c r="A125" s="13" t="s">
        <v>107</v>
      </c>
      <c r="B125" s="14" t="s">
        <v>106</v>
      </c>
      <c r="C125" s="15">
        <v>117576</v>
      </c>
      <c r="D125" s="2"/>
      <c r="E125" s="2"/>
      <c r="F125" s="2">
        <v>117576</v>
      </c>
      <c r="G125" s="15">
        <v>0</v>
      </c>
      <c r="H125" s="15">
        <v>0</v>
      </c>
      <c r="I125" s="15">
        <v>0</v>
      </c>
    </row>
    <row r="126" spans="1:9" ht="17.25" customHeight="1">
      <c r="A126" s="13" t="s">
        <v>108</v>
      </c>
      <c r="B126" s="14" t="s">
        <v>109</v>
      </c>
      <c r="C126" s="15">
        <v>103092</v>
      </c>
      <c r="D126" s="2"/>
      <c r="E126" s="2"/>
      <c r="F126" s="2">
        <v>103092</v>
      </c>
      <c r="G126" s="15">
        <v>0</v>
      </c>
      <c r="H126" s="15">
        <v>0</v>
      </c>
      <c r="I126" s="15">
        <v>0</v>
      </c>
    </row>
    <row r="127" spans="1:9" ht="17.25" customHeight="1">
      <c r="A127" s="13" t="s">
        <v>126</v>
      </c>
      <c r="B127" s="14" t="s">
        <v>127</v>
      </c>
      <c r="C127" s="15">
        <v>378336</v>
      </c>
      <c r="D127" s="2">
        <v>-8293.89</v>
      </c>
      <c r="E127" s="2"/>
      <c r="F127" s="2">
        <v>370042.11</v>
      </c>
      <c r="G127" s="15">
        <v>0</v>
      </c>
      <c r="H127" s="15">
        <v>0</v>
      </c>
      <c r="I127" s="15">
        <v>0</v>
      </c>
    </row>
    <row r="128" spans="1:9" ht="17.25" customHeight="1">
      <c r="A128" s="13" t="s">
        <v>128</v>
      </c>
      <c r="B128" s="14" t="s">
        <v>129</v>
      </c>
      <c r="C128" s="15">
        <v>76296</v>
      </c>
      <c r="D128" s="2"/>
      <c r="E128" s="2"/>
      <c r="F128" s="2">
        <v>76296</v>
      </c>
      <c r="G128" s="15">
        <v>0</v>
      </c>
      <c r="H128" s="15">
        <v>0</v>
      </c>
      <c r="I128" s="15">
        <v>0</v>
      </c>
    </row>
    <row r="129" spans="1:9" ht="26.25" customHeight="1">
      <c r="A129" s="10" t="s">
        <v>2</v>
      </c>
      <c r="B129" s="11" t="s">
        <v>3</v>
      </c>
      <c r="C129" s="12">
        <f>SUM(C130)</f>
        <v>123908</v>
      </c>
      <c r="D129" s="12">
        <f aca="true" t="shared" si="4" ref="D129:I129">SUM(D130)</f>
        <v>0</v>
      </c>
      <c r="E129" s="12">
        <f t="shared" si="4"/>
        <v>1519092</v>
      </c>
      <c r="F129" s="12">
        <f t="shared" si="4"/>
        <v>0</v>
      </c>
      <c r="G129" s="12">
        <f t="shared" si="4"/>
        <v>1643000</v>
      </c>
      <c r="H129" s="12">
        <f t="shared" si="4"/>
        <v>1643000</v>
      </c>
      <c r="I129" s="12">
        <f t="shared" si="4"/>
        <v>0</v>
      </c>
    </row>
    <row r="130" spans="1:9" ht="26.25" customHeight="1">
      <c r="A130" s="13" t="s">
        <v>4</v>
      </c>
      <c r="B130" s="14" t="s">
        <v>5</v>
      </c>
      <c r="C130" s="15">
        <v>123908</v>
      </c>
      <c r="D130" s="1"/>
      <c r="E130" s="1">
        <v>1519092</v>
      </c>
      <c r="F130" s="1"/>
      <c r="G130" s="15">
        <v>1643000</v>
      </c>
      <c r="H130" s="15">
        <v>1643000</v>
      </c>
      <c r="I130" s="15">
        <v>0</v>
      </c>
    </row>
    <row r="131" ht="17.25" customHeight="1"/>
    <row r="132" spans="2:9" ht="27.75" customHeight="1">
      <c r="B132" s="17" t="s">
        <v>149</v>
      </c>
      <c r="C132" s="18">
        <f>C129+C108+C95+C90</f>
        <v>10000000</v>
      </c>
      <c r="D132" s="18">
        <f>D129+D108+D95+D90</f>
        <v>-1173371</v>
      </c>
      <c r="E132" s="18">
        <f>E129+E108+E95+E90</f>
        <v>3218867.62</v>
      </c>
      <c r="F132" s="18">
        <f>F129+F108+F95+F90</f>
        <v>3218867.62</v>
      </c>
      <c r="G132" s="18">
        <f>G129+G108+G95+G90</f>
        <v>8826629</v>
      </c>
      <c r="H132" s="18">
        <f>H129+H108+H95+H90</f>
        <v>8826629</v>
      </c>
      <c r="I132" s="18">
        <f>I129+I108+I95+I90</f>
        <v>0</v>
      </c>
    </row>
    <row r="133" ht="17.25" customHeight="1"/>
    <row r="134" spans="2:9" ht="17.25" customHeight="1">
      <c r="B134" s="36" t="s">
        <v>153</v>
      </c>
      <c r="C134" s="37">
        <f>C132+C88+C74</f>
        <v>161209211</v>
      </c>
      <c r="D134" s="37">
        <f>D132+D88+D74</f>
        <v>504665.5099999935</v>
      </c>
      <c r="E134" s="37">
        <f>E132+E88+E74</f>
        <v>12725514.330000002</v>
      </c>
      <c r="F134" s="37">
        <f>F132+F88+F74</f>
        <v>12725514.329999998</v>
      </c>
      <c r="G134" s="37">
        <f>G132+G88+G74</f>
        <v>161713876.51999998</v>
      </c>
      <c r="H134" s="37">
        <f>H132+H88+H74</f>
        <v>161713876.51999998</v>
      </c>
      <c r="I134" s="37">
        <f>I132+I88+I74</f>
        <v>0</v>
      </c>
    </row>
    <row r="135" ht="17.25" customHeight="1"/>
    <row r="136" ht="12">
      <c r="B136" s="39" t="s">
        <v>154</v>
      </c>
    </row>
    <row r="137" spans="2:14" ht="10.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</row>
    <row r="138" spans="2:14" ht="10.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</row>
    <row r="139" spans="2:14" ht="10.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</row>
    <row r="140" spans="2:14" ht="10.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</row>
    <row r="141" spans="2:14" ht="10.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</row>
    <row r="142" spans="2:14" ht="10.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</row>
    <row r="143" spans="2:14" ht="10.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</row>
  </sheetData>
  <mergeCells count="21">
    <mergeCell ref="C5:H5"/>
    <mergeCell ref="E6:F6"/>
    <mergeCell ref="C6:C7"/>
    <mergeCell ref="D6:D7"/>
    <mergeCell ref="G6:G7"/>
    <mergeCell ref="A9:B9"/>
    <mergeCell ref="A12:C12"/>
    <mergeCell ref="A15:C15"/>
    <mergeCell ref="A18:C18"/>
    <mergeCell ref="A21:B21"/>
    <mergeCell ref="A76:B76"/>
    <mergeCell ref="H6:H7"/>
    <mergeCell ref="I6:I7"/>
    <mergeCell ref="A5:B7"/>
    <mergeCell ref="A88:B88"/>
    <mergeCell ref="A1:I1"/>
    <mergeCell ref="A2:I2"/>
    <mergeCell ref="A3:I3"/>
    <mergeCell ref="A79:B79"/>
    <mergeCell ref="A82:B82"/>
    <mergeCell ref="A85:B85"/>
  </mergeCells>
  <printOptions/>
  <pageMargins left="0.4724409448818898" right="0.5905511811023623" top="0.5905511811023623" bottom="0.6692913385826772" header="0" footer="0"/>
  <pageSetup horizontalDpi="600" verticalDpi="600" orientation="landscape" scale="90" r:id="rId2"/>
  <headerFooter>
    <oddHeader>&amp;RFORMATO IP-10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por Proyecto/Proceso - Fuente Financiamiento Del 01/ene./2020 Al 31/dic./2020</dc:title>
  <dc:subject/>
  <dc:creator>FastReport.NET</dc:creator>
  <cp:keywords/>
  <dc:description/>
  <cp:lastModifiedBy>bms</cp:lastModifiedBy>
  <cp:lastPrinted>2021-03-18T20:45:32Z</cp:lastPrinted>
  <dcterms:created xsi:type="dcterms:W3CDTF">2009-06-17T07:33:19Z</dcterms:created>
  <dcterms:modified xsi:type="dcterms:W3CDTF">2021-03-18T20:46:25Z</dcterms:modified>
  <cp:category/>
  <cp:version/>
  <cp:contentType/>
  <cp:contentStatus/>
</cp:coreProperties>
</file>