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defaultThemeVersion="124226"/>
  <bookViews>
    <workbookView xWindow="65416" yWindow="65416" windowWidth="24240" windowHeight="13140" activeTab="0"/>
  </bookViews>
  <sheets>
    <sheet name="IP-9" sheetId="3" r:id="rId1"/>
  </sheets>
  <definedNames>
    <definedName name="_xlnm.Print_Area" localSheetId="0">'IP-9'!$A$1:$H$283</definedName>
    <definedName name="_xlnm.Print_Titles" localSheetId="0">'IP-9'!$1:$7</definedName>
  </definedNames>
  <calcPr calcId="191029"/>
  <extLst/>
</workbook>
</file>

<file path=xl/sharedStrings.xml><?xml version="1.0" encoding="utf-8"?>
<sst xmlns="http://schemas.openxmlformats.org/spreadsheetml/2006/main" count="511" uniqueCount="296">
  <si>
    <t>Atencion a la Demanda</t>
  </si>
  <si>
    <t>40000</t>
  </si>
  <si>
    <t>TRANSFERENCIAS, ASIGNACIONES, SUBSIDIOS Y OTROS SERVICIOS</t>
  </si>
  <si>
    <t>44000</t>
  </si>
  <si>
    <t>AYUDAS SOCIALES</t>
  </si>
  <si>
    <t>44100</t>
  </si>
  <si>
    <t>Ayudas sociales a personas</t>
  </si>
  <si>
    <t>44105</t>
  </si>
  <si>
    <t>Apoyo a voluntarios que participan en diversos programas federales</t>
  </si>
  <si>
    <t>Formacion</t>
  </si>
  <si>
    <t>Acreditacion</t>
  </si>
  <si>
    <t>Plazas Comunitarias</t>
  </si>
  <si>
    <t>10000</t>
  </si>
  <si>
    <t>SERVICIOS PERSONALES</t>
  </si>
  <si>
    <t>12000</t>
  </si>
  <si>
    <t>Remuneraciones al personal de carácter transitorio</t>
  </si>
  <si>
    <t>12100</t>
  </si>
  <si>
    <t>Honorarios asimilables a salarios</t>
  </si>
  <si>
    <t>12101</t>
  </si>
  <si>
    <t>Honorarios</t>
  </si>
  <si>
    <t>13000</t>
  </si>
  <si>
    <t>REMUNERACIONES ADICIONALES Y ESPECIALES</t>
  </si>
  <si>
    <t>13200</t>
  </si>
  <si>
    <t>Primas de vacaciones, dominical y gratificación de fin de año</t>
  </si>
  <si>
    <t>13201</t>
  </si>
  <si>
    <t>Primas de vacaciones y dominical</t>
  </si>
  <si>
    <t>13202</t>
  </si>
  <si>
    <t>Aguinaldo o gratificación de fin de año</t>
  </si>
  <si>
    <t>17000</t>
  </si>
  <si>
    <t>PAGO DE ESTÍMULOS A SERVIDORES PÚBLICOS</t>
  </si>
  <si>
    <t>17100</t>
  </si>
  <si>
    <t>Estímulos</t>
  </si>
  <si>
    <t>17101</t>
  </si>
  <si>
    <t>Estímulos por productividad y eficiencia</t>
  </si>
  <si>
    <t>20000</t>
  </si>
  <si>
    <t>MATERIALES Y SUMINISTRO</t>
  </si>
  <si>
    <t>21000</t>
  </si>
  <si>
    <t>Materiales de administración, emisión de docuemntos y artículos de oficiales</t>
  </si>
  <si>
    <t>21100</t>
  </si>
  <si>
    <t>Materiales, útiles y equipos menores de oficina</t>
  </si>
  <si>
    <t>21101</t>
  </si>
  <si>
    <t>Materiales y útiles de oficina</t>
  </si>
  <si>
    <t>21400</t>
  </si>
  <si>
    <t>Materiales, útiles y equipos menores de tecnologías de la información y comunicaciones</t>
  </si>
  <si>
    <t>21401</t>
  </si>
  <si>
    <t>Materiales y útiles para el procesamiento en equipos y bienes informáticos</t>
  </si>
  <si>
    <t>21500</t>
  </si>
  <si>
    <t>Material impreso e información digital</t>
  </si>
  <si>
    <t>21501</t>
  </si>
  <si>
    <t>Material de apoyo informativo</t>
  </si>
  <si>
    <t>21600</t>
  </si>
  <si>
    <t>Material de limpieza</t>
  </si>
  <si>
    <t>21601</t>
  </si>
  <si>
    <t>22000</t>
  </si>
  <si>
    <t>ALIMENTOS Y UTENSILIOS</t>
  </si>
  <si>
    <t>22100</t>
  </si>
  <si>
    <t>Productos alimenticios para personas</t>
  </si>
  <si>
    <t>22103</t>
  </si>
  <si>
    <t>Productos alimenticios para el personal que realiza labores en campo o de supervisión</t>
  </si>
  <si>
    <t>22104</t>
  </si>
  <si>
    <t>Productos alimenticios para el personal en las instalaciones de las dependencias y entidades</t>
  </si>
  <si>
    <t>24000</t>
  </si>
  <si>
    <t>MATERIALES Y ARTÍCULOS DE CONSTRUCCIÓN Y DE REPARACIÓN</t>
  </si>
  <si>
    <t>24600</t>
  </si>
  <si>
    <t>Material eléctrico y electrónico</t>
  </si>
  <si>
    <t>24601</t>
  </si>
  <si>
    <t>26000</t>
  </si>
  <si>
    <t>COMBUSTIBLES, LUBRICANTES Y ADITIVOS</t>
  </si>
  <si>
    <t>26100</t>
  </si>
  <si>
    <t>Combustibles, lubricantes y aditivos</t>
  </si>
  <si>
    <t>26102</t>
  </si>
  <si>
    <t>Combustibles, lubricantes y aditivos para vehículos terrestres, aéreos, marítimos, lacustres y fluviales destinados a servicios públicos y la operación de programas públicos</t>
  </si>
  <si>
    <t>27000</t>
  </si>
  <si>
    <t>VESTUARIO, BLANCOS, PRENDAS DE PROTECCIÓN Y ARTÍCULOS DEPORTIVOS</t>
  </si>
  <si>
    <t>27100</t>
  </si>
  <si>
    <t>Vestuario y uniformes</t>
  </si>
  <si>
    <t>27101</t>
  </si>
  <si>
    <t>29000</t>
  </si>
  <si>
    <t>HERRAMIENTAS, REFACCIONES Y ACCESORIOS MENORES</t>
  </si>
  <si>
    <t>29200</t>
  </si>
  <si>
    <t>Refacciones y accesorios menores de edificios</t>
  </si>
  <si>
    <t>29201</t>
  </si>
  <si>
    <t>29400</t>
  </si>
  <si>
    <t>Refacciones y accesorios menores de equipo de cómputo y tecnologías de información</t>
  </si>
  <si>
    <t>29401</t>
  </si>
  <si>
    <t>Refacciones y accesorios para equipo de cómputo</t>
  </si>
  <si>
    <t>29600</t>
  </si>
  <si>
    <t>Refacciones y accesorios menores de equipo de transporte</t>
  </si>
  <si>
    <t>29601</t>
  </si>
  <si>
    <t>30000</t>
  </si>
  <si>
    <t>SERVICIOS GENERALES</t>
  </si>
  <si>
    <t>31000</t>
  </si>
  <si>
    <t>SERVICIOS BÁSICOS</t>
  </si>
  <si>
    <t>31100</t>
  </si>
  <si>
    <t>Energía eléctrica</t>
  </si>
  <si>
    <t>31101</t>
  </si>
  <si>
    <t>Servicio de energía eléctrica</t>
  </si>
  <si>
    <t>31300</t>
  </si>
  <si>
    <t>Agua</t>
  </si>
  <si>
    <t>31301</t>
  </si>
  <si>
    <t>Servicio de agua</t>
  </si>
  <si>
    <t>31400</t>
  </si>
  <si>
    <t>Telefonia Tradicional</t>
  </si>
  <si>
    <t>31401</t>
  </si>
  <si>
    <t>Servicio telefónico convencional</t>
  </si>
  <si>
    <t>31700</t>
  </si>
  <si>
    <t>Servicios de acceso a Internet, redes y procesamiento de información</t>
  </si>
  <si>
    <t>31701</t>
  </si>
  <si>
    <t>Servicios de conducción de señales analógicas y digitales</t>
  </si>
  <si>
    <t>32000</t>
  </si>
  <si>
    <t>SERVICIOS DE ARRENDAMIENTO</t>
  </si>
  <si>
    <t>32200</t>
  </si>
  <si>
    <t>Arrendamiento de edificios</t>
  </si>
  <si>
    <t>32201</t>
  </si>
  <si>
    <t>Arrendamiento de edificios y locales</t>
  </si>
  <si>
    <t>33000</t>
  </si>
  <si>
    <t>SERVICIOS PROFESIONALES, CIENTÍFICOS, TÉCNICOS Y OTROS SERVICIOS</t>
  </si>
  <si>
    <t>33100</t>
  </si>
  <si>
    <t>Servicios legales, de contabilidad, auditoría y relacionados</t>
  </si>
  <si>
    <t>33104</t>
  </si>
  <si>
    <t>Otras asesorías para la operación de programas</t>
  </si>
  <si>
    <t>33300</t>
  </si>
  <si>
    <t>Servicios de consultoría administrativa, procesos, técnicas y en tecnologías de la informacíon</t>
  </si>
  <si>
    <t>33301</t>
  </si>
  <si>
    <t>Servicios de informática</t>
  </si>
  <si>
    <t>33400</t>
  </si>
  <si>
    <t>Servicios de capacitación</t>
  </si>
  <si>
    <t>33401</t>
  </si>
  <si>
    <t>Servicios para capacitación a servidores públicos</t>
  </si>
  <si>
    <t>33500</t>
  </si>
  <si>
    <t>Servicios de investigacíon científica y desarrollo</t>
  </si>
  <si>
    <t>33501</t>
  </si>
  <si>
    <t>Estudios e investigaciones</t>
  </si>
  <si>
    <t>33600</t>
  </si>
  <si>
    <t>Servicios de apoyo administrativo, traducción, fotocopiado e impresíon</t>
  </si>
  <si>
    <t>33605</t>
  </si>
  <si>
    <t>Información en medios masivos derivada de la operación y administración de las dependencias y entidades</t>
  </si>
  <si>
    <t>34000</t>
  </si>
  <si>
    <t>SERVICIOS FINANCIEROS, BANCARIOS Y COMERCIALES</t>
  </si>
  <si>
    <t>34500</t>
  </si>
  <si>
    <t>Seguro de bienes patrimoniales</t>
  </si>
  <si>
    <t>34501</t>
  </si>
  <si>
    <t>Seguros de bienes patrimoniales</t>
  </si>
  <si>
    <t>35000</t>
  </si>
  <si>
    <t>SERVICIOS DE INSTALACIÓN, REPARACIÓN, MANTENIMIENTO Y CONSERVACIÓN</t>
  </si>
  <si>
    <t>35200</t>
  </si>
  <si>
    <t>Instalación, reparación y mantenimiento de mobiliario y equipo de administración, educacional y recreativo</t>
  </si>
  <si>
    <t>35201</t>
  </si>
  <si>
    <t>Mantenimiento y conservación de mobiliario y equipo de administración</t>
  </si>
  <si>
    <t>35500</t>
  </si>
  <si>
    <t>Reparación y mantenimiento de equipo de transporte</t>
  </si>
  <si>
    <t>35501</t>
  </si>
  <si>
    <t>Mantenimiento y conservación de vehículos terrestres, aéreos, marítimos, lacustres y fluviales</t>
  </si>
  <si>
    <t>37000</t>
  </si>
  <si>
    <t>Servicios de traslados y viáticos</t>
  </si>
  <si>
    <t>37200</t>
  </si>
  <si>
    <t>Pasajes terrestres</t>
  </si>
  <si>
    <t>37201</t>
  </si>
  <si>
    <t>Pasajes terrestres nacionales para labores en campo y de supervisión</t>
  </si>
  <si>
    <t>37500</t>
  </si>
  <si>
    <t>Viáticos en el pais</t>
  </si>
  <si>
    <t>37501</t>
  </si>
  <si>
    <t>Viáticos nacionales para labores en campo y de supervisión</t>
  </si>
  <si>
    <t>37900</t>
  </si>
  <si>
    <t>Otros servicios de traslado  y hospedaje</t>
  </si>
  <si>
    <t>37901</t>
  </si>
  <si>
    <t>Gastos para operativos y trabajos de campo en áreas rurales</t>
  </si>
  <si>
    <t>38000</t>
  </si>
  <si>
    <t>SERVICIOS OFICIALES</t>
  </si>
  <si>
    <t>38300</t>
  </si>
  <si>
    <t>Congresos y convenciones</t>
  </si>
  <si>
    <t>38301</t>
  </si>
  <si>
    <t>39000</t>
  </si>
  <si>
    <t>OTROS SERVICIOS GENERALES</t>
  </si>
  <si>
    <t>39200</t>
  </si>
  <si>
    <t>Impuestos y derechos</t>
  </si>
  <si>
    <t>39202</t>
  </si>
  <si>
    <t>Otros impuestos y derechos</t>
  </si>
  <si>
    <t>39400</t>
  </si>
  <si>
    <t>Sentencias y resoluciones judiciales</t>
  </si>
  <si>
    <t>39401</t>
  </si>
  <si>
    <t>Erogaciones por resoluciones por autoridad competente</t>
  </si>
  <si>
    <t>39800</t>
  </si>
  <si>
    <t>Impuesto sobre nóminas y otros que se deriven de una relación laboral</t>
  </si>
  <si>
    <t>39801</t>
  </si>
  <si>
    <t>Impuesto sobre nóminas</t>
  </si>
  <si>
    <t>Formacion Institucional y Solidaria</t>
  </si>
  <si>
    <t>Acreditacion y Certificacion</t>
  </si>
  <si>
    <t>Proyecto de Plazas Comunitarias</t>
  </si>
  <si>
    <t>Infraestructura</t>
  </si>
  <si>
    <t>11000</t>
  </si>
  <si>
    <t>REMUNERACIONES AL PERSONAL DE CARÁCTER PERMANENTE</t>
  </si>
  <si>
    <t>11300</t>
  </si>
  <si>
    <t>Sueldos base al personal permanente</t>
  </si>
  <si>
    <t>11301</t>
  </si>
  <si>
    <t>Sueldos base</t>
  </si>
  <si>
    <t>13100</t>
  </si>
  <si>
    <t>Primas por años de servicio efectivos prestados</t>
  </si>
  <si>
    <t>13101</t>
  </si>
  <si>
    <t>Prima quinquenal por años de servicios efectivos prestados</t>
  </si>
  <si>
    <t>14000</t>
  </si>
  <si>
    <t>SEGURIDAD SOCIAL</t>
  </si>
  <si>
    <t>14100</t>
  </si>
  <si>
    <t>Aportaciones de seguridad social</t>
  </si>
  <si>
    <t>14101</t>
  </si>
  <si>
    <t>Aportaciones al ISSSTE</t>
  </si>
  <si>
    <t>14105</t>
  </si>
  <si>
    <t>Aportaciones al seguro de cesantía en edad avanzada y vejez</t>
  </si>
  <si>
    <t>14200</t>
  </si>
  <si>
    <t>Aportaciones a fondos de vivienda</t>
  </si>
  <si>
    <t>14201</t>
  </si>
  <si>
    <t>Aportaciones al FOVISSSTE</t>
  </si>
  <si>
    <t>14300</t>
  </si>
  <si>
    <t>Aportaciones al sistema para el retiro</t>
  </si>
  <si>
    <t>14301</t>
  </si>
  <si>
    <t>Aportaciones al Sistema de Ahorro para el Retiro</t>
  </si>
  <si>
    <t>14302</t>
  </si>
  <si>
    <t>Depósitos para el ahorro solidario</t>
  </si>
  <si>
    <t>14400</t>
  </si>
  <si>
    <t>Aportaciones para seguros</t>
  </si>
  <si>
    <t>14401</t>
  </si>
  <si>
    <t>Cuotas para el seguro de vida del personal civil</t>
  </si>
  <si>
    <t>14405</t>
  </si>
  <si>
    <t>Cuotas para el seguro colectivo de retiro</t>
  </si>
  <si>
    <t>15000</t>
  </si>
  <si>
    <t>OTRAS PRESTACIONES SOCIALES Y ECONÓMICAS</t>
  </si>
  <si>
    <t>15400</t>
  </si>
  <si>
    <t>Prestaciones contractuales</t>
  </si>
  <si>
    <t>15401</t>
  </si>
  <si>
    <t>Prestaciones establecidas por condiciones generales de trabajo o contratos colectivos de trabajo</t>
  </si>
  <si>
    <t>15402</t>
  </si>
  <si>
    <t>Compensación garantizada</t>
  </si>
  <si>
    <t>15403</t>
  </si>
  <si>
    <t>Asignaciones adicionales al sueldo</t>
  </si>
  <si>
    <t>15900</t>
  </si>
  <si>
    <t>Otras prestaciones sociales y económicas</t>
  </si>
  <si>
    <t>15901</t>
  </si>
  <si>
    <t>Otras prestaciones</t>
  </si>
  <si>
    <t>21200</t>
  </si>
  <si>
    <t>Materiales y útiles de impresión y reproducción</t>
  </si>
  <si>
    <t>21201</t>
  </si>
  <si>
    <t>25000</t>
  </si>
  <si>
    <t>Productos químicos, farmacéuticos y de laboratorios</t>
  </si>
  <si>
    <t>25300</t>
  </si>
  <si>
    <t>Medicinas y productos farmacéuticos</t>
  </si>
  <si>
    <t>25301</t>
  </si>
  <si>
    <t>27200</t>
  </si>
  <si>
    <t>Prendas de seguridad y protección personal</t>
  </si>
  <si>
    <t>27201</t>
  </si>
  <si>
    <t>Prendas de protección personal</t>
  </si>
  <si>
    <t>31500</t>
  </si>
  <si>
    <t>Telefonia celular</t>
  </si>
  <si>
    <t>31501</t>
  </si>
  <si>
    <t>Servicio de telefonía celular</t>
  </si>
  <si>
    <t>31800</t>
  </si>
  <si>
    <t>Servicios postales y telegráficos</t>
  </si>
  <si>
    <t>31801</t>
  </si>
  <si>
    <t>Servicio postal</t>
  </si>
  <si>
    <t>33800</t>
  </si>
  <si>
    <t>Servicios de vigilancia</t>
  </si>
  <si>
    <t>33801</t>
  </si>
  <si>
    <t>34700</t>
  </si>
  <si>
    <t>Fletes y maniobras</t>
  </si>
  <si>
    <t>34701</t>
  </si>
  <si>
    <t>35100</t>
  </si>
  <si>
    <t>Conservación y mantenimiento menor de inmuebles</t>
  </si>
  <si>
    <t>35102</t>
  </si>
  <si>
    <t>Mantenimiento y conservación de inmuebles para la prestación de servicios públicos</t>
  </si>
  <si>
    <t>35800</t>
  </si>
  <si>
    <t>Servicios de limpieza y manejo de desechos</t>
  </si>
  <si>
    <t>35801</t>
  </si>
  <si>
    <t>Servicios de lavandería, limpieza e higiene</t>
  </si>
  <si>
    <t>38200</t>
  </si>
  <si>
    <t>Gastos de orden social y cultural</t>
  </si>
  <si>
    <t>38201</t>
  </si>
  <si>
    <t>Gastos de orden social</t>
  </si>
  <si>
    <t>Total Final</t>
  </si>
  <si>
    <t>Formato IP-9</t>
  </si>
  <si>
    <t>Comparativo de egresos devengados a nivel partida especifica contra el presupuesto de egresos modificado y análisis de las principales variaciones</t>
  </si>
  <si>
    <t>Presupuesto de egresos modificado del ejercicio</t>
  </si>
  <si>
    <t>Egresos devengados al cierre del período</t>
  </si>
  <si>
    <t>Variación</t>
  </si>
  <si>
    <t>Importe</t>
  </si>
  <si>
    <t>%</t>
  </si>
  <si>
    <t>Absoluta</t>
  </si>
  <si>
    <t>Relativa %</t>
  </si>
  <si>
    <t>Nombre del Ente:  INSTITUTO ESTATAL PARA LA EDUCACIÓN DE JÓVENES Y ADULTOS DE GUERRERO</t>
  </si>
  <si>
    <t>Del 01 de enero al 30 de junio de 2020</t>
  </si>
  <si>
    <t>Concepto (Capitulo, Concepto, partida generica y especifica)</t>
  </si>
  <si>
    <t>Fondos de Aportaciones Federales (Ramo 33)</t>
  </si>
  <si>
    <t>FAETA</t>
  </si>
  <si>
    <t>Ramo 11 Educación Pública</t>
  </si>
  <si>
    <t>Atención al rezago educativo</t>
  </si>
  <si>
    <t>Aportaciones Estatales</t>
  </si>
  <si>
    <t>Atención al rezago educativo (Gastos de Operación)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</si>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</sst>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28">
    <font>
      <sz val="8"/>
      <color rgb="FF00000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sz val="10"/>
      <color rgb="FF000000"/>
      <name val="Arial"/>
      <family val="2"/>
    </font>
    <font>
      <b/>
      <sz val="10"/>
      <name val="Arial Narrow"/>
      <family val="2"/>
    </font>
    <font>
      <b/>
      <sz val="12"/>
      <name val="Arial"/>
      <family val="2"/>
    </font>
    <font>
      <sz val="11"/>
      <color rgb="FF000000"/>
      <name val="Arial"/>
      <family val="2"/>
    </font>
    <font>
      <u val="single"/>
      <sz val="10"/>
      <color rgb="FF000000"/>
      <name val="Arial"/>
      <family val="2"/>
    </font>
    <font>
      <b/>
      <sz val="12"/>
      <name val="Arial Narrow"/>
      <family val="2"/>
    </font>
    <font>
      <sz val="12"/>
      <name val="Calibri"/>
      <family val="2"/>
      <scheme val="minor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  <font>
      <sz val="1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/>
      <protection/>
    </xf>
  </cellStyleXfs>
  <cellXfs count="58"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3" fillId="0" borderId="0" xfId="22" applyFont="1">
      <alignment/>
      <protection/>
    </xf>
    <xf numFmtId="0" fontId="4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4" fillId="0" borderId="0" xfId="23" applyFont="1">
      <alignment/>
      <protection/>
    </xf>
    <xf numFmtId="0" fontId="9" fillId="3" borderId="1" xfId="24" applyFont="1" applyFill="1" applyBorder="1" applyAlignment="1">
      <alignment horizontal="center" vertical="center" wrapText="1"/>
      <protection/>
    </xf>
    <xf numFmtId="0" fontId="18" fillId="0" borderId="0" xfId="22" applyFont="1">
      <alignment/>
      <protection/>
    </xf>
    <xf numFmtId="0" fontId="0" fillId="0" borderId="0" xfId="0" applyFill="1" applyAlignment="1">
      <alignment horizontal="left" vertical="top" wrapText="1"/>
    </xf>
    <xf numFmtId="0" fontId="6" fillId="0" borderId="0" xfId="22" applyFont="1" applyFill="1">
      <alignment/>
      <protection/>
    </xf>
    <xf numFmtId="0" fontId="18" fillId="0" borderId="0" xfId="22" applyFont="1" applyFill="1">
      <alignment/>
      <protection/>
    </xf>
    <xf numFmtId="4" fontId="17" fillId="0" borderId="1" xfId="27" applyNumberFormat="1" applyFont="1" applyFill="1" applyBorder="1" applyAlignment="1">
      <alignment horizontal="right" vertical="top" wrapText="1"/>
    </xf>
    <xf numFmtId="10" fontId="19" fillId="0" borderId="1" xfId="21" applyNumberFormat="1" applyFont="1" applyFill="1" applyBorder="1" applyAlignment="1">
      <alignment horizontal="right" vertical="top" wrapText="1"/>
    </xf>
    <xf numFmtId="4" fontId="13" fillId="0" borderId="1" xfId="27" applyNumberFormat="1" applyFont="1" applyFill="1" applyBorder="1" applyAlignment="1">
      <alignment horizontal="right" vertical="top" wrapText="1"/>
    </xf>
    <xf numFmtId="44" fontId="20" fillId="0" borderId="1" xfId="26" applyFont="1" applyFill="1" applyBorder="1" applyAlignment="1">
      <alignment horizontal="right" vertical="top" wrapText="1"/>
    </xf>
    <xf numFmtId="4" fontId="13" fillId="0" borderId="1" xfId="24" applyNumberFormat="1" applyFont="1" applyBorder="1" applyAlignment="1">
      <alignment horizontal="right" vertical="top" wrapText="1"/>
      <protection/>
    </xf>
    <xf numFmtId="2" fontId="13" fillId="0" borderId="1" xfId="24" applyNumberFormat="1" applyFont="1" applyBorder="1" applyAlignment="1">
      <alignment horizontal="right" vertical="top" wrapText="1"/>
      <protection/>
    </xf>
    <xf numFmtId="0" fontId="11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center" wrapText="1"/>
    </xf>
    <xf numFmtId="7" fontId="10" fillId="0" borderId="1" xfId="0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7" fontId="12" fillId="0" borderId="1" xfId="0" applyNumberFormat="1" applyFont="1" applyFill="1" applyBorder="1" applyAlignment="1">
      <alignment vertical="center" wrapText="1"/>
    </xf>
    <xf numFmtId="4" fontId="5" fillId="0" borderId="1" xfId="27" applyNumberFormat="1" applyFont="1" applyFill="1" applyBorder="1" applyAlignment="1">
      <alignment horizontal="right" vertical="top" wrapText="1"/>
    </xf>
    <xf numFmtId="44" fontId="21" fillId="0" borderId="1" xfId="26" applyFont="1" applyFill="1" applyBorder="1" applyAlignment="1">
      <alignment horizontal="right" vertical="top" wrapText="1"/>
    </xf>
    <xf numFmtId="4" fontId="5" fillId="0" borderId="1" xfId="24" applyNumberFormat="1" applyFont="1" applyFill="1" applyBorder="1" applyAlignment="1">
      <alignment horizontal="right" vertical="top" wrapText="1"/>
      <protection/>
    </xf>
    <xf numFmtId="2" fontId="5" fillId="0" borderId="1" xfId="24" applyNumberFormat="1" applyFont="1" applyFill="1" applyBorder="1" applyAlignment="1">
      <alignment horizontal="right" vertical="top" wrapText="1"/>
      <protection/>
    </xf>
    <xf numFmtId="10" fontId="18" fillId="0" borderId="1" xfId="21" applyNumberFormat="1" applyFont="1" applyBorder="1"/>
    <xf numFmtId="0" fontId="22" fillId="4" borderId="0" xfId="0" applyFont="1" applyFill="1" applyAlignment="1">
      <alignment vertical="top"/>
    </xf>
    <xf numFmtId="0" fontId="22" fillId="4" borderId="0" xfId="0" applyFont="1" applyFill="1"/>
    <xf numFmtId="43" fontId="22" fillId="4" borderId="0" xfId="20" applyFont="1" applyFill="1" applyBorder="1" applyProtection="1">
      <protection/>
    </xf>
    <xf numFmtId="0" fontId="23" fillId="4" borderId="0" xfId="0" applyFont="1" applyFill="1"/>
    <xf numFmtId="0" fontId="24" fillId="0" borderId="0" xfId="0" applyFont="1" applyAlignment="1">
      <alignment horizontal="center"/>
    </xf>
    <xf numFmtId="0" fontId="24" fillId="0" borderId="0" xfId="0" applyFont="1"/>
    <xf numFmtId="0" fontId="20" fillId="0" borderId="0" xfId="28" applyFont="1" applyAlignment="1">
      <alignment wrapText="1"/>
      <protection/>
    </xf>
    <xf numFmtId="0" fontId="20" fillId="0" borderId="0" xfId="28" applyFont="1">
      <alignment/>
      <protection/>
    </xf>
    <xf numFmtId="0" fontId="0" fillId="0" borderId="0" xfId="0"/>
    <xf numFmtId="0" fontId="7" fillId="3" borderId="2" xfId="24" applyFont="1" applyFill="1" applyBorder="1" applyAlignment="1">
      <alignment horizontal="center" vertical="center"/>
      <protection/>
    </xf>
    <xf numFmtId="0" fontId="7" fillId="3" borderId="3" xfId="24" applyFont="1" applyFill="1" applyBorder="1" applyAlignment="1">
      <alignment horizontal="center" vertical="center"/>
      <protection/>
    </xf>
    <xf numFmtId="0" fontId="7" fillId="3" borderId="4" xfId="24" applyFont="1" applyFill="1" applyBorder="1" applyAlignment="1">
      <alignment horizontal="center" vertical="center"/>
      <protection/>
    </xf>
    <xf numFmtId="0" fontId="4" fillId="3" borderId="5" xfId="24" applyFont="1" applyFill="1" applyBorder="1" applyAlignment="1">
      <alignment horizontal="center" vertical="center"/>
      <protection/>
    </xf>
    <xf numFmtId="0" fontId="4" fillId="3" borderId="6" xfId="24" applyFont="1" applyFill="1" applyBorder="1" applyAlignment="1">
      <alignment horizontal="center" vertical="center"/>
      <protection/>
    </xf>
    <xf numFmtId="0" fontId="4" fillId="3" borderId="7" xfId="24" applyFont="1" applyFill="1" applyBorder="1" applyAlignment="1">
      <alignment horizontal="center" vertical="center"/>
      <protection/>
    </xf>
    <xf numFmtId="0" fontId="8" fillId="0" borderId="0" xfId="25" applyFont="1" applyAlignment="1">
      <alignment horizontal="left" vertical="center" wrapText="1"/>
      <protection/>
    </xf>
    <xf numFmtId="0" fontId="9" fillId="3" borderId="8" xfId="24" applyFont="1" applyFill="1" applyBorder="1" applyAlignment="1">
      <alignment horizontal="center" vertical="center" wrapText="1"/>
      <protection/>
    </xf>
    <xf numFmtId="0" fontId="9" fillId="3" borderId="9" xfId="24" applyFont="1" applyFill="1" applyBorder="1" applyAlignment="1">
      <alignment horizontal="center" vertical="center" wrapText="1"/>
      <protection/>
    </xf>
    <xf numFmtId="0" fontId="9" fillId="3" borderId="2" xfId="24" applyFont="1" applyFill="1" applyBorder="1" applyAlignment="1">
      <alignment horizontal="center" vertical="center" wrapText="1"/>
      <protection/>
    </xf>
    <xf numFmtId="0" fontId="9" fillId="3" borderId="4" xfId="24" applyFont="1" applyFill="1" applyBorder="1" applyAlignment="1">
      <alignment horizontal="center" vertical="center" wrapText="1"/>
      <protection/>
    </xf>
    <xf numFmtId="0" fontId="9" fillId="3" borderId="5" xfId="24" applyFont="1" applyFill="1" applyBorder="1" applyAlignment="1">
      <alignment horizontal="center" vertical="center" wrapText="1"/>
      <protection/>
    </xf>
    <xf numFmtId="0" fontId="9" fillId="3" borderId="7" xfId="24" applyFont="1" applyFill="1" applyBorder="1" applyAlignment="1">
      <alignment horizontal="center" vertical="center" wrapText="1"/>
      <protection/>
    </xf>
    <xf numFmtId="0" fontId="14" fillId="0" borderId="1" xfId="24" applyFont="1" applyFill="1" applyBorder="1" applyAlignment="1">
      <alignment horizontal="left" vertical="top" wrapText="1"/>
      <protection/>
    </xf>
    <xf numFmtId="0" fontId="22" fillId="5" borderId="0" xfId="0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 wrapText="1"/>
    </xf>
    <xf numFmtId="0" fontId="3" fillId="0" borderId="1" xfId="24" applyFont="1" applyFill="1" applyBorder="1" applyAlignment="1">
      <alignment horizontal="left" vertical="top" wrapText="1"/>
      <protection/>
    </xf>
    <xf numFmtId="0" fontId="14" fillId="0" borderId="1" xfId="24" applyFont="1" applyBorder="1" applyAlignment="1">
      <alignment horizontal="left" vertical="top" wrapText="1"/>
      <protection/>
    </xf>
    <xf numFmtId="0" fontId="3" fillId="0" borderId="1" xfId="24" applyFont="1" applyBorder="1" applyAlignment="1">
      <alignment horizontal="left" vertical="top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  <cellStyle name="Normal 6 4 2" xfId="22"/>
    <cellStyle name="Normal 15" xfId="23"/>
    <cellStyle name="Normal 2 2" xfId="24"/>
    <cellStyle name="Normal 7 2 2" xfId="25"/>
    <cellStyle name="Moneda 2 2" xfId="26"/>
    <cellStyle name="Porcentual 2" xfId="27"/>
    <cellStyle name="Normal 11 2 2" xfId="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714375</xdr:colOff>
      <xdr:row>268</xdr:row>
      <xdr:rowOff>114300</xdr:rowOff>
    </xdr:from>
    <xdr:ext cx="2867025" cy="1085850"/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5505450" y="60359925"/>
          <a:ext cx="2867025" cy="10858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LIC. MIGUEL MAYRÉN DOMÍNGUEZ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DIRECTOR GENERAL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1</xdr:col>
      <xdr:colOff>2190750</xdr:colOff>
      <xdr:row>268</xdr:row>
      <xdr:rowOff>133350</xdr:rowOff>
    </xdr:from>
    <xdr:ext cx="2514600" cy="1057275"/>
    <xdr:sp macro="" textlink="">
      <xdr:nvSpPr>
        <xdr:cNvPr id="3" name="Text Box 9"/>
        <xdr:cNvSpPr txBox="1">
          <a:spLocks noChangeArrowheads="1"/>
        </xdr:cNvSpPr>
      </xdr:nvSpPr>
      <xdr:spPr bwMode="auto">
        <a:xfrm>
          <a:off x="2914650" y="60378975"/>
          <a:ext cx="2514600" cy="10572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POR:</a:t>
          </a: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JUAN RAMIREZ NAVARRETE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DEL DEPARTAMENTO DE ADMINISTRACIÓN Y FINANZAS</a:t>
          </a:r>
        </a:p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0</xdr:col>
      <xdr:colOff>104775</xdr:colOff>
      <xdr:row>268</xdr:row>
      <xdr:rowOff>19050</xdr:rowOff>
    </xdr:from>
    <xdr:ext cx="2390775" cy="1228725"/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104775" y="60264675"/>
          <a:ext cx="2390775" cy="122872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POR:</a:t>
          </a: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C.P. AGUSTIN NIEVES BELLO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LA OFICINA DE RECURSOS FINANCIEROS</a:t>
          </a: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6</xdr:col>
      <xdr:colOff>38100</xdr:colOff>
      <xdr:row>268</xdr:row>
      <xdr:rowOff>123825</xdr:rowOff>
    </xdr:from>
    <xdr:ext cx="2095500" cy="857250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8429625" y="60369450"/>
          <a:ext cx="2095500" cy="8572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C.P.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MOISES GARCIA MORALES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COMISARIO PÚBLICO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11412-8E05-4D7E-B50C-F49DD79D1465}">
  <dimension ref="A1:H283"/>
  <sheetViews>
    <sheetView tabSelected="1" workbookViewId="0" topLeftCell="A1">
      <selection activeCell="C287" sqref="C287:C288"/>
    </sheetView>
  </sheetViews>
  <sheetFormatPr defaultColWidth="9.33203125" defaultRowHeight="10.5"/>
  <cols>
    <col min="1" max="1" width="12.66015625" style="1" customWidth="1"/>
    <col min="2" max="2" width="71.16015625" style="1" customWidth="1"/>
    <col min="3" max="3" width="21" style="1" customWidth="1"/>
    <col min="4" max="4" width="10" style="1" customWidth="1"/>
    <col min="5" max="5" width="22.5" style="1" customWidth="1"/>
    <col min="6" max="6" width="9.5" style="1" customWidth="1"/>
    <col min="7" max="7" width="25" style="1" customWidth="1"/>
    <col min="8" max="8" width="17.16015625" style="1" customWidth="1"/>
    <col min="9" max="16384" width="9.33203125" style="1" customWidth="1"/>
  </cols>
  <sheetData>
    <row r="1" spans="1:8" s="4" customFormat="1" ht="15">
      <c r="A1" s="2"/>
      <c r="B1" s="2"/>
      <c r="C1" s="2"/>
      <c r="D1" s="2"/>
      <c r="E1" s="2"/>
      <c r="F1" s="2"/>
      <c r="G1" s="2"/>
      <c r="H1" s="3" t="s">
        <v>277</v>
      </c>
    </row>
    <row r="2" spans="1:8" s="4" customFormat="1" ht="21" customHeight="1">
      <c r="A2" s="5" t="s">
        <v>286</v>
      </c>
      <c r="B2" s="5"/>
      <c r="C2" s="5"/>
      <c r="D2" s="5"/>
      <c r="E2" s="5"/>
      <c r="F2" s="5"/>
      <c r="G2" s="5"/>
      <c r="H2" s="5"/>
    </row>
    <row r="3" spans="1:8" s="4" customFormat="1" ht="37.5" customHeight="1">
      <c r="A3" s="39" t="s">
        <v>278</v>
      </c>
      <c r="B3" s="40"/>
      <c r="C3" s="40"/>
      <c r="D3" s="40"/>
      <c r="E3" s="40"/>
      <c r="F3" s="40"/>
      <c r="G3" s="40"/>
      <c r="H3" s="41"/>
    </row>
    <row r="4" spans="1:8" s="4" customFormat="1" ht="19.5" customHeight="1">
      <c r="A4" s="42" t="s">
        <v>287</v>
      </c>
      <c r="B4" s="43"/>
      <c r="C4" s="43"/>
      <c r="D4" s="43"/>
      <c r="E4" s="43"/>
      <c r="F4" s="43"/>
      <c r="G4" s="43"/>
      <c r="H4" s="44"/>
    </row>
    <row r="5" spans="1:8" s="4" customFormat="1" ht="9" customHeight="1">
      <c r="A5" s="45"/>
      <c r="B5" s="45"/>
      <c r="C5" s="45"/>
      <c r="D5" s="45"/>
      <c r="E5" s="45"/>
      <c r="F5" s="45"/>
      <c r="G5" s="45"/>
      <c r="H5" s="45"/>
    </row>
    <row r="6" spans="1:8" s="4" customFormat="1" ht="55.5" customHeight="1">
      <c r="A6" s="48" t="s">
        <v>288</v>
      </c>
      <c r="B6" s="49"/>
      <c r="C6" s="46" t="s">
        <v>279</v>
      </c>
      <c r="D6" s="47"/>
      <c r="E6" s="46" t="s">
        <v>280</v>
      </c>
      <c r="F6" s="47"/>
      <c r="G6" s="46" t="s">
        <v>281</v>
      </c>
      <c r="H6" s="47"/>
    </row>
    <row r="7" spans="1:8" s="4" customFormat="1" ht="24" customHeight="1">
      <c r="A7" s="50"/>
      <c r="B7" s="51"/>
      <c r="C7" s="6" t="s">
        <v>282</v>
      </c>
      <c r="D7" s="6" t="s">
        <v>283</v>
      </c>
      <c r="E7" s="6" t="s">
        <v>282</v>
      </c>
      <c r="F7" s="6" t="s">
        <v>283</v>
      </c>
      <c r="G7" s="6" t="s">
        <v>284</v>
      </c>
      <c r="H7" s="6" t="s">
        <v>285</v>
      </c>
    </row>
    <row r="8" spans="1:8" s="7" customFormat="1" ht="15.75">
      <c r="A8" s="56" t="s">
        <v>289</v>
      </c>
      <c r="B8" s="56"/>
      <c r="C8" s="11">
        <f>C11+C16+C21+C26+C31+C63+C92</f>
        <v>108189972</v>
      </c>
      <c r="D8" s="12">
        <f>C8/$C$266</f>
        <v>0.6711153206306846</v>
      </c>
      <c r="E8" s="11">
        <f aca="true" t="shared" si="0" ref="E8:G8">E11+E16+E21+E26+E31+E63+E92</f>
        <v>43756684.9</v>
      </c>
      <c r="F8" s="12">
        <f>E8/$E$266</f>
        <v>0.7402684304051436</v>
      </c>
      <c r="G8" s="11">
        <f t="shared" si="0"/>
        <v>64433287.1</v>
      </c>
      <c r="H8" s="29">
        <f>G8/C8</f>
        <v>0.5955569255531372</v>
      </c>
    </row>
    <row r="9" spans="1:8" s="4" customFormat="1" ht="15.75">
      <c r="A9" s="57" t="s">
        <v>290</v>
      </c>
      <c r="B9" s="57"/>
      <c r="C9" s="13"/>
      <c r="D9" s="14"/>
      <c r="E9" s="13"/>
      <c r="F9" s="15"/>
      <c r="G9" s="16"/>
      <c r="H9" s="29"/>
    </row>
    <row r="10" spans="1:8" s="8" customFormat="1" ht="15.75">
      <c r="A10" s="17"/>
      <c r="B10" s="18" t="s">
        <v>0</v>
      </c>
      <c r="C10" s="19"/>
      <c r="D10" s="20"/>
      <c r="E10" s="19"/>
      <c r="F10" s="19"/>
      <c r="G10" s="19"/>
      <c r="H10" s="29"/>
    </row>
    <row r="11" spans="1:8" s="8" customFormat="1" ht="25.5">
      <c r="A11" s="21" t="s">
        <v>1</v>
      </c>
      <c r="B11" s="21" t="s">
        <v>2</v>
      </c>
      <c r="C11" s="22">
        <v>12535762</v>
      </c>
      <c r="D11" s="12">
        <f>C11/$C$266</f>
        <v>0.07776082920124937</v>
      </c>
      <c r="E11" s="22">
        <v>2115475</v>
      </c>
      <c r="F11" s="12">
        <f>E11/$E$266</f>
        <v>0.035789259661472235</v>
      </c>
      <c r="G11" s="22">
        <f>C11-E11</f>
        <v>10420287</v>
      </c>
      <c r="H11" s="29">
        <f aca="true" t="shared" si="1" ref="H11:H72">G11/C11</f>
        <v>0.8312448018716373</v>
      </c>
    </row>
    <row r="12" spans="1:8" s="8" customFormat="1" ht="15.75">
      <c r="A12" s="21" t="s">
        <v>3</v>
      </c>
      <c r="B12" s="21" t="s">
        <v>4</v>
      </c>
      <c r="C12" s="22">
        <v>12535762</v>
      </c>
      <c r="D12" s="12">
        <f>C12/$C$266</f>
        <v>0.07776082920124937</v>
      </c>
      <c r="E12" s="22">
        <v>2115475</v>
      </c>
      <c r="F12" s="12">
        <f>E12/$E$266</f>
        <v>0.035789259661472235</v>
      </c>
      <c r="G12" s="22">
        <f>C12-E12</f>
        <v>10420287</v>
      </c>
      <c r="H12" s="29">
        <f t="shared" si="1"/>
        <v>0.8312448018716373</v>
      </c>
    </row>
    <row r="13" spans="1:8" s="8" customFormat="1" ht="15.75">
      <c r="A13" s="23" t="s">
        <v>5</v>
      </c>
      <c r="B13" s="23" t="s">
        <v>6</v>
      </c>
      <c r="C13" s="24">
        <v>12535762</v>
      </c>
      <c r="D13" s="12">
        <f>C13/$C$266</f>
        <v>0.07776082920124937</v>
      </c>
      <c r="E13" s="24">
        <v>2115475</v>
      </c>
      <c r="F13" s="12">
        <f>E13/$E$266</f>
        <v>0.035789259661472235</v>
      </c>
      <c r="G13" s="24">
        <f>C13-E13</f>
        <v>10420287</v>
      </c>
      <c r="H13" s="29">
        <f t="shared" si="1"/>
        <v>0.8312448018716373</v>
      </c>
    </row>
    <row r="14" spans="1:8" s="8" customFormat="1" ht="15.75">
      <c r="A14" s="23" t="s">
        <v>7</v>
      </c>
      <c r="B14" s="23" t="s">
        <v>8</v>
      </c>
      <c r="C14" s="24">
        <v>12535762</v>
      </c>
      <c r="D14" s="12">
        <f>C14/$C$266</f>
        <v>0.07776082920124937</v>
      </c>
      <c r="E14" s="24">
        <v>2115475</v>
      </c>
      <c r="F14" s="12">
        <f>E14/$E$266</f>
        <v>0.035789259661472235</v>
      </c>
      <c r="G14" s="24">
        <f>C14-E14</f>
        <v>10420287</v>
      </c>
      <c r="H14" s="29">
        <f t="shared" si="1"/>
        <v>0.8312448018716373</v>
      </c>
    </row>
    <row r="15" spans="1:8" s="8" customFormat="1" ht="15.75">
      <c r="A15" s="17"/>
      <c r="B15" s="18" t="s">
        <v>186</v>
      </c>
      <c r="C15" s="19"/>
      <c r="D15" s="20"/>
      <c r="E15" s="19"/>
      <c r="F15" s="19"/>
      <c r="G15" s="19"/>
      <c r="H15" s="29"/>
    </row>
    <row r="16" spans="1:8" s="8" customFormat="1" ht="25.5">
      <c r="A16" s="21" t="s">
        <v>1</v>
      </c>
      <c r="B16" s="21" t="s">
        <v>2</v>
      </c>
      <c r="C16" s="22">
        <v>1888948</v>
      </c>
      <c r="D16" s="12">
        <f>C16/$C$266</f>
        <v>0.011717370096691496</v>
      </c>
      <c r="E16" s="22">
        <v>362500</v>
      </c>
      <c r="F16" s="12">
        <f>E16/$E$266</f>
        <v>0.006132715644138402</v>
      </c>
      <c r="G16" s="22">
        <f>C16-E16</f>
        <v>1526448</v>
      </c>
      <c r="H16" s="29">
        <f t="shared" si="1"/>
        <v>0.8080942408155227</v>
      </c>
    </row>
    <row r="17" spans="1:8" s="8" customFormat="1" ht="15.75">
      <c r="A17" s="21" t="s">
        <v>3</v>
      </c>
      <c r="B17" s="21" t="s">
        <v>4</v>
      </c>
      <c r="C17" s="22">
        <v>1888948</v>
      </c>
      <c r="D17" s="12">
        <f>C17/$C$266</f>
        <v>0.011717370096691496</v>
      </c>
      <c r="E17" s="22">
        <v>362500</v>
      </c>
      <c r="F17" s="12">
        <f>E17/$E$266</f>
        <v>0.006132715644138402</v>
      </c>
      <c r="G17" s="22">
        <f>C17-E17</f>
        <v>1526448</v>
      </c>
      <c r="H17" s="29">
        <f t="shared" si="1"/>
        <v>0.8080942408155227</v>
      </c>
    </row>
    <row r="18" spans="1:8" s="8" customFormat="1" ht="15.75">
      <c r="A18" s="23" t="s">
        <v>5</v>
      </c>
      <c r="B18" s="23" t="s">
        <v>6</v>
      </c>
      <c r="C18" s="24">
        <v>1888948</v>
      </c>
      <c r="D18" s="12">
        <f>C18/$C$266</f>
        <v>0.011717370096691496</v>
      </c>
      <c r="E18" s="24">
        <v>362500</v>
      </c>
      <c r="F18" s="12">
        <f>E18/$E$266</f>
        <v>0.006132715644138402</v>
      </c>
      <c r="G18" s="24">
        <f>C18-E18</f>
        <v>1526448</v>
      </c>
      <c r="H18" s="29">
        <f t="shared" si="1"/>
        <v>0.8080942408155227</v>
      </c>
    </row>
    <row r="19" spans="1:8" s="8" customFormat="1" ht="15.75">
      <c r="A19" s="23" t="s">
        <v>7</v>
      </c>
      <c r="B19" s="23" t="s">
        <v>8</v>
      </c>
      <c r="C19" s="24">
        <v>1888948</v>
      </c>
      <c r="D19" s="12">
        <f>C19/$C$266</f>
        <v>0.011717370096691496</v>
      </c>
      <c r="E19" s="24">
        <v>362500</v>
      </c>
      <c r="F19" s="12">
        <f>E19/$E$266</f>
        <v>0.006132715644138402</v>
      </c>
      <c r="G19" s="24">
        <f>C19-E19</f>
        <v>1526448</v>
      </c>
      <c r="H19" s="29">
        <f t="shared" si="1"/>
        <v>0.8080942408155227</v>
      </c>
    </row>
    <row r="20" spans="1:8" s="8" customFormat="1" ht="15.75">
      <c r="A20" s="17"/>
      <c r="B20" s="18" t="s">
        <v>187</v>
      </c>
      <c r="C20" s="19"/>
      <c r="D20" s="20"/>
      <c r="E20" s="19"/>
      <c r="F20" s="19"/>
      <c r="G20" s="19"/>
      <c r="H20" s="29"/>
    </row>
    <row r="21" spans="1:8" s="8" customFormat="1" ht="25.5">
      <c r="A21" s="21" t="s">
        <v>1</v>
      </c>
      <c r="B21" s="21" t="s">
        <v>2</v>
      </c>
      <c r="C21" s="22">
        <v>2060661</v>
      </c>
      <c r="D21" s="12">
        <f>C21/$C$266</f>
        <v>0.012782526348432247</v>
      </c>
      <c r="E21" s="22">
        <v>325200</v>
      </c>
      <c r="F21" s="12">
        <f>E21/$E$266</f>
        <v>0.005501680351651885</v>
      </c>
      <c r="G21" s="22">
        <f>C21-E21</f>
        <v>1735461</v>
      </c>
      <c r="H21" s="29">
        <f t="shared" si="1"/>
        <v>0.8421865605259672</v>
      </c>
    </row>
    <row r="22" spans="1:8" s="8" customFormat="1" ht="15.75">
      <c r="A22" s="21" t="s">
        <v>3</v>
      </c>
      <c r="B22" s="21" t="s">
        <v>4</v>
      </c>
      <c r="C22" s="22">
        <v>2060661</v>
      </c>
      <c r="D22" s="12">
        <f>C22/$C$266</f>
        <v>0.012782526348432247</v>
      </c>
      <c r="E22" s="22">
        <v>325200</v>
      </c>
      <c r="F22" s="12">
        <f>E22/$E$266</f>
        <v>0.005501680351651885</v>
      </c>
      <c r="G22" s="22">
        <f>C22-E22</f>
        <v>1735461</v>
      </c>
      <c r="H22" s="29">
        <f t="shared" si="1"/>
        <v>0.8421865605259672</v>
      </c>
    </row>
    <row r="23" spans="1:8" s="8" customFormat="1" ht="15.75">
      <c r="A23" s="23" t="s">
        <v>5</v>
      </c>
      <c r="B23" s="23" t="s">
        <v>6</v>
      </c>
      <c r="C23" s="24">
        <v>2060661</v>
      </c>
      <c r="D23" s="12">
        <f>C23/$C$266</f>
        <v>0.012782526348432247</v>
      </c>
      <c r="E23" s="24">
        <v>325200</v>
      </c>
      <c r="F23" s="12">
        <f>E23/$E$266</f>
        <v>0.005501680351651885</v>
      </c>
      <c r="G23" s="24">
        <f>C23-E23</f>
        <v>1735461</v>
      </c>
      <c r="H23" s="29">
        <f t="shared" si="1"/>
        <v>0.8421865605259672</v>
      </c>
    </row>
    <row r="24" spans="1:8" s="8" customFormat="1" ht="15.75">
      <c r="A24" s="23" t="s">
        <v>7</v>
      </c>
      <c r="B24" s="23" t="s">
        <v>8</v>
      </c>
      <c r="C24" s="24">
        <v>2060661</v>
      </c>
      <c r="D24" s="12">
        <f>C24/$C$266</f>
        <v>0.012782526348432247</v>
      </c>
      <c r="E24" s="24">
        <v>325200</v>
      </c>
      <c r="F24" s="12">
        <f>E24/$E$266</f>
        <v>0.005501680351651885</v>
      </c>
      <c r="G24" s="24">
        <f>C24-E24</f>
        <v>1735461</v>
      </c>
      <c r="H24" s="29">
        <f t="shared" si="1"/>
        <v>0.8421865605259672</v>
      </c>
    </row>
    <row r="25" spans="1:8" s="8" customFormat="1" ht="15.75">
      <c r="A25" s="17"/>
      <c r="B25" s="18" t="s">
        <v>188</v>
      </c>
      <c r="C25" s="19"/>
      <c r="D25" s="20"/>
      <c r="E25" s="19"/>
      <c r="F25" s="19"/>
      <c r="G25" s="19"/>
      <c r="H25" s="29"/>
    </row>
    <row r="26" spans="1:8" s="8" customFormat="1" ht="25.5">
      <c r="A26" s="21" t="s">
        <v>1</v>
      </c>
      <c r="B26" s="21" t="s">
        <v>2</v>
      </c>
      <c r="C26" s="22">
        <v>686885</v>
      </c>
      <c r="D26" s="12">
        <f>C26/$C$266</f>
        <v>0.004260829709905163</v>
      </c>
      <c r="E26" s="22">
        <v>23500</v>
      </c>
      <c r="F26" s="12">
        <f>E26/$E$266</f>
        <v>0.00039756915210276535</v>
      </c>
      <c r="G26" s="22">
        <f>C26-E26</f>
        <v>663385</v>
      </c>
      <c r="H26" s="29">
        <f t="shared" si="1"/>
        <v>0.9657875772509227</v>
      </c>
    </row>
    <row r="27" spans="1:8" s="8" customFormat="1" ht="15.75">
      <c r="A27" s="21" t="s">
        <v>3</v>
      </c>
      <c r="B27" s="21" t="s">
        <v>4</v>
      </c>
      <c r="C27" s="22">
        <v>686885</v>
      </c>
      <c r="D27" s="12">
        <f>C27/$C$266</f>
        <v>0.004260829709905163</v>
      </c>
      <c r="E27" s="22">
        <v>23500</v>
      </c>
      <c r="F27" s="12">
        <f>E27/$E$266</f>
        <v>0.00039756915210276535</v>
      </c>
      <c r="G27" s="22">
        <f>C27-E27</f>
        <v>663385</v>
      </c>
      <c r="H27" s="29">
        <f t="shared" si="1"/>
        <v>0.9657875772509227</v>
      </c>
    </row>
    <row r="28" spans="1:8" s="8" customFormat="1" ht="15.75">
      <c r="A28" s="23" t="s">
        <v>5</v>
      </c>
      <c r="B28" s="23" t="s">
        <v>6</v>
      </c>
      <c r="C28" s="24">
        <v>686885</v>
      </c>
      <c r="D28" s="12">
        <f>C28/$C$266</f>
        <v>0.004260829709905163</v>
      </c>
      <c r="E28" s="24">
        <v>23500</v>
      </c>
      <c r="F28" s="12">
        <f>E28/$E$266</f>
        <v>0.00039756915210276535</v>
      </c>
      <c r="G28" s="24">
        <f>C28-E28</f>
        <v>663385</v>
      </c>
      <c r="H28" s="29">
        <f t="shared" si="1"/>
        <v>0.9657875772509227</v>
      </c>
    </row>
    <row r="29" spans="1:8" s="8" customFormat="1" ht="15.75">
      <c r="A29" s="23" t="s">
        <v>7</v>
      </c>
      <c r="B29" s="23" t="s">
        <v>8</v>
      </c>
      <c r="C29" s="24">
        <v>686885</v>
      </c>
      <c r="D29" s="12">
        <f>C29/$C$266</f>
        <v>0.004260829709905163</v>
      </c>
      <c r="E29" s="24">
        <v>23500</v>
      </c>
      <c r="F29" s="12">
        <f>E29/$E$266</f>
        <v>0.00039756915210276535</v>
      </c>
      <c r="G29" s="24">
        <f>C29-E29</f>
        <v>663385</v>
      </c>
      <c r="H29" s="29">
        <f t="shared" si="1"/>
        <v>0.9657875772509227</v>
      </c>
    </row>
    <row r="30" spans="1:8" s="8" customFormat="1" ht="15.75">
      <c r="A30" s="17"/>
      <c r="B30" s="18" t="s">
        <v>189</v>
      </c>
      <c r="C30" s="19"/>
      <c r="D30" s="20"/>
      <c r="E30" s="19"/>
      <c r="F30" s="19"/>
      <c r="G30" s="19"/>
      <c r="H30" s="29"/>
    </row>
    <row r="31" spans="1:8" s="8" customFormat="1" ht="15.75">
      <c r="A31" s="21" t="s">
        <v>12</v>
      </c>
      <c r="B31" s="21" t="s">
        <v>13</v>
      </c>
      <c r="C31" s="22">
        <v>58831659</v>
      </c>
      <c r="D31" s="12">
        <f aca="true" t="shared" si="2" ref="D31:D62">C31/$C$266</f>
        <v>0.36493980877469956</v>
      </c>
      <c r="E31" s="22">
        <v>28068226.39</v>
      </c>
      <c r="F31" s="12">
        <f aca="true" t="shared" si="3" ref="F31:F62">E31/$E$266</f>
        <v>0.4748536581659899</v>
      </c>
      <c r="G31" s="22">
        <f aca="true" t="shared" si="4" ref="G31:G62">C31-E31</f>
        <v>30763432.61</v>
      </c>
      <c r="H31" s="29">
        <f t="shared" si="1"/>
        <v>0.5229060871800334</v>
      </c>
    </row>
    <row r="32" spans="1:8" s="8" customFormat="1" ht="15.75">
      <c r="A32" s="21" t="s">
        <v>190</v>
      </c>
      <c r="B32" s="21" t="s">
        <v>191</v>
      </c>
      <c r="C32" s="22">
        <v>19615259</v>
      </c>
      <c r="D32" s="12">
        <f t="shared" si="2"/>
        <v>0.12167579480507602</v>
      </c>
      <c r="E32" s="22">
        <v>9623313.02</v>
      </c>
      <c r="F32" s="12">
        <f t="shared" si="3"/>
        <v>0.16280563394812347</v>
      </c>
      <c r="G32" s="22">
        <f t="shared" si="4"/>
        <v>9991945.98</v>
      </c>
      <c r="H32" s="29">
        <f t="shared" si="1"/>
        <v>0.5093965866063762</v>
      </c>
    </row>
    <row r="33" spans="1:8" s="8" customFormat="1" ht="15.75">
      <c r="A33" s="23" t="s">
        <v>192</v>
      </c>
      <c r="B33" s="23" t="s">
        <v>193</v>
      </c>
      <c r="C33" s="24">
        <v>19615259</v>
      </c>
      <c r="D33" s="12">
        <f t="shared" si="2"/>
        <v>0.12167579480507602</v>
      </c>
      <c r="E33" s="24">
        <v>9623313.02</v>
      </c>
      <c r="F33" s="12">
        <f t="shared" si="3"/>
        <v>0.16280563394812347</v>
      </c>
      <c r="G33" s="24">
        <f t="shared" si="4"/>
        <v>9991945.98</v>
      </c>
      <c r="H33" s="29">
        <f t="shared" si="1"/>
        <v>0.5093965866063762</v>
      </c>
    </row>
    <row r="34" spans="1:8" s="8" customFormat="1" ht="15.75">
      <c r="A34" s="23" t="s">
        <v>194</v>
      </c>
      <c r="B34" s="23" t="s">
        <v>195</v>
      </c>
      <c r="C34" s="24">
        <v>19615259</v>
      </c>
      <c r="D34" s="12">
        <f t="shared" si="2"/>
        <v>0.12167579480507602</v>
      </c>
      <c r="E34" s="24">
        <v>9623313.02</v>
      </c>
      <c r="F34" s="12">
        <f t="shared" si="3"/>
        <v>0.16280563394812347</v>
      </c>
      <c r="G34" s="24">
        <f t="shared" si="4"/>
        <v>9991945.98</v>
      </c>
      <c r="H34" s="29">
        <f t="shared" si="1"/>
        <v>0.5093965866063762</v>
      </c>
    </row>
    <row r="35" spans="1:8" s="8" customFormat="1" ht="15.75">
      <c r="A35" s="21" t="s">
        <v>14</v>
      </c>
      <c r="B35" s="21" t="s">
        <v>15</v>
      </c>
      <c r="C35" s="22">
        <v>2408404</v>
      </c>
      <c r="D35" s="12">
        <f t="shared" si="2"/>
        <v>0.014939617718620199</v>
      </c>
      <c r="E35" s="22">
        <v>1021742.52</v>
      </c>
      <c r="F35" s="12">
        <f t="shared" si="3"/>
        <v>0.017285672652925223</v>
      </c>
      <c r="G35" s="22">
        <f t="shared" si="4"/>
        <v>1386661.48</v>
      </c>
      <c r="H35" s="29">
        <f t="shared" si="1"/>
        <v>0.5757594988216262</v>
      </c>
    </row>
    <row r="36" spans="1:8" s="8" customFormat="1" ht="15.75">
      <c r="A36" s="23" t="s">
        <v>16</v>
      </c>
      <c r="B36" s="23" t="s">
        <v>17</v>
      </c>
      <c r="C36" s="24">
        <v>2408404</v>
      </c>
      <c r="D36" s="12">
        <f t="shared" si="2"/>
        <v>0.014939617718620199</v>
      </c>
      <c r="E36" s="24">
        <v>1021742.52</v>
      </c>
      <c r="F36" s="12">
        <f t="shared" si="3"/>
        <v>0.017285672652925223</v>
      </c>
      <c r="G36" s="24">
        <f t="shared" si="4"/>
        <v>1386661.48</v>
      </c>
      <c r="H36" s="29">
        <f t="shared" si="1"/>
        <v>0.5757594988216262</v>
      </c>
    </row>
    <row r="37" spans="1:8" s="8" customFormat="1" ht="15.75">
      <c r="A37" s="23" t="s">
        <v>18</v>
      </c>
      <c r="B37" s="23" t="s">
        <v>19</v>
      </c>
      <c r="C37" s="24">
        <v>2408404</v>
      </c>
      <c r="D37" s="12">
        <f t="shared" si="2"/>
        <v>0.014939617718620199</v>
      </c>
      <c r="E37" s="24">
        <v>1021742.52</v>
      </c>
      <c r="F37" s="12">
        <f t="shared" si="3"/>
        <v>0.017285672652925223</v>
      </c>
      <c r="G37" s="24">
        <f t="shared" si="4"/>
        <v>1386661.48</v>
      </c>
      <c r="H37" s="29">
        <f t="shared" si="1"/>
        <v>0.5757594988216262</v>
      </c>
    </row>
    <row r="38" spans="1:8" s="8" customFormat="1" ht="15.75">
      <c r="A38" s="21" t="s">
        <v>20</v>
      </c>
      <c r="B38" s="21" t="s">
        <v>21</v>
      </c>
      <c r="C38" s="22">
        <v>4234629</v>
      </c>
      <c r="D38" s="12">
        <f t="shared" si="2"/>
        <v>0.026267909553456537</v>
      </c>
      <c r="E38" s="22">
        <v>2101475.26</v>
      </c>
      <c r="F38" s="12">
        <f t="shared" si="3"/>
        <v>0.03555241435247397</v>
      </c>
      <c r="G38" s="22">
        <f t="shared" si="4"/>
        <v>2133153.74</v>
      </c>
      <c r="H38" s="29">
        <f t="shared" si="1"/>
        <v>0.5037404079554549</v>
      </c>
    </row>
    <row r="39" spans="1:8" s="8" customFormat="1" ht="15.75">
      <c r="A39" s="23" t="s">
        <v>196</v>
      </c>
      <c r="B39" s="23" t="s">
        <v>197</v>
      </c>
      <c r="C39" s="24">
        <v>528831</v>
      </c>
      <c r="D39" s="12">
        <f t="shared" si="2"/>
        <v>0.0032804018668610574</v>
      </c>
      <c r="E39" s="24">
        <v>285027.5</v>
      </c>
      <c r="F39" s="12">
        <f t="shared" si="3"/>
        <v>0.004822048574509402</v>
      </c>
      <c r="G39" s="24">
        <f t="shared" si="4"/>
        <v>243803.5</v>
      </c>
      <c r="H39" s="29">
        <f t="shared" si="1"/>
        <v>0.46102346496328694</v>
      </c>
    </row>
    <row r="40" spans="1:8" s="8" customFormat="1" ht="15.75">
      <c r="A40" s="23" t="s">
        <v>198</v>
      </c>
      <c r="B40" s="23" t="s">
        <v>199</v>
      </c>
      <c r="C40" s="24">
        <v>528831</v>
      </c>
      <c r="D40" s="12">
        <f t="shared" si="2"/>
        <v>0.0032804018668610574</v>
      </c>
      <c r="E40" s="24">
        <v>285027.5</v>
      </c>
      <c r="F40" s="12">
        <f t="shared" si="3"/>
        <v>0.004822048574509402</v>
      </c>
      <c r="G40" s="24">
        <f t="shared" si="4"/>
        <v>243803.5</v>
      </c>
      <c r="H40" s="29">
        <f t="shared" si="1"/>
        <v>0.46102346496328694</v>
      </c>
    </row>
    <row r="41" spans="1:8" s="8" customFormat="1" ht="15.75">
      <c r="A41" s="23" t="s">
        <v>22</v>
      </c>
      <c r="B41" s="23" t="s">
        <v>23</v>
      </c>
      <c r="C41" s="24">
        <v>3705798</v>
      </c>
      <c r="D41" s="12">
        <f t="shared" si="2"/>
        <v>0.02298750768659548</v>
      </c>
      <c r="E41" s="24">
        <v>1816447.76</v>
      </c>
      <c r="F41" s="12">
        <f t="shared" si="3"/>
        <v>0.03073036577796457</v>
      </c>
      <c r="G41" s="24">
        <f t="shared" si="4"/>
        <v>1889350.24</v>
      </c>
      <c r="H41" s="29">
        <f t="shared" si="1"/>
        <v>0.5098362727811931</v>
      </c>
    </row>
    <row r="42" spans="1:8" s="8" customFormat="1" ht="15.75">
      <c r="A42" s="23" t="s">
        <v>24</v>
      </c>
      <c r="B42" s="23" t="s">
        <v>25</v>
      </c>
      <c r="C42" s="24">
        <v>945609</v>
      </c>
      <c r="D42" s="12">
        <f t="shared" si="2"/>
        <v>0.0058657255889322255</v>
      </c>
      <c r="E42" s="24">
        <v>468151.48</v>
      </c>
      <c r="F42" s="12">
        <f t="shared" si="3"/>
        <v>0.00792011008337254</v>
      </c>
      <c r="G42" s="24">
        <f t="shared" si="4"/>
        <v>477457.52</v>
      </c>
      <c r="H42" s="29">
        <f t="shared" si="1"/>
        <v>0.504920659596091</v>
      </c>
    </row>
    <row r="43" spans="1:8" s="8" customFormat="1" ht="15.75">
      <c r="A43" s="23" t="s">
        <v>26</v>
      </c>
      <c r="B43" s="23" t="s">
        <v>27</v>
      </c>
      <c r="C43" s="24">
        <v>2760189</v>
      </c>
      <c r="D43" s="12">
        <f t="shared" si="2"/>
        <v>0.01712178209766325</v>
      </c>
      <c r="E43" s="24">
        <v>1348296.28</v>
      </c>
      <c r="F43" s="12">
        <f t="shared" si="3"/>
        <v>0.02281025569459203</v>
      </c>
      <c r="G43" s="24">
        <f t="shared" si="4"/>
        <v>1411892.72</v>
      </c>
      <c r="H43" s="29">
        <f t="shared" si="1"/>
        <v>0.5115203053124261</v>
      </c>
    </row>
    <row r="44" spans="1:8" s="8" customFormat="1" ht="15.75">
      <c r="A44" s="21" t="s">
        <v>200</v>
      </c>
      <c r="B44" s="21" t="s">
        <v>201</v>
      </c>
      <c r="C44" s="22">
        <v>6747493</v>
      </c>
      <c r="D44" s="12">
        <f t="shared" si="2"/>
        <v>0.04185550513081101</v>
      </c>
      <c r="E44" s="22">
        <v>2968818.37</v>
      </c>
      <c r="F44" s="12">
        <f t="shared" si="3"/>
        <v>0.05022598306842613</v>
      </c>
      <c r="G44" s="22">
        <f t="shared" si="4"/>
        <v>3778674.63</v>
      </c>
      <c r="H44" s="29">
        <f t="shared" si="1"/>
        <v>0.5600116413607247</v>
      </c>
    </row>
    <row r="45" spans="1:8" s="8" customFormat="1" ht="15.75">
      <c r="A45" s="23" t="s">
        <v>202</v>
      </c>
      <c r="B45" s="23" t="s">
        <v>203</v>
      </c>
      <c r="C45" s="24">
        <v>4558841</v>
      </c>
      <c r="D45" s="12">
        <f t="shared" si="2"/>
        <v>0.028279035319644142</v>
      </c>
      <c r="E45" s="24">
        <v>1715727.45</v>
      </c>
      <c r="F45" s="12">
        <f t="shared" si="3"/>
        <v>0.029026396065359138</v>
      </c>
      <c r="G45" s="24">
        <f t="shared" si="4"/>
        <v>2843113.55</v>
      </c>
      <c r="H45" s="29">
        <f t="shared" si="1"/>
        <v>0.6236483242122285</v>
      </c>
    </row>
    <row r="46" spans="1:8" s="8" customFormat="1" ht="15.75">
      <c r="A46" s="23" t="s">
        <v>204</v>
      </c>
      <c r="B46" s="23" t="s">
        <v>205</v>
      </c>
      <c r="C46" s="24">
        <v>3397639</v>
      </c>
      <c r="D46" s="12">
        <f t="shared" si="2"/>
        <v>0.021075960597090444</v>
      </c>
      <c r="E46" s="24">
        <v>1174005.06</v>
      </c>
      <c r="F46" s="12">
        <f t="shared" si="3"/>
        <v>0.01986162537313005</v>
      </c>
      <c r="G46" s="24">
        <f t="shared" si="4"/>
        <v>2223633.94</v>
      </c>
      <c r="H46" s="29">
        <f t="shared" si="1"/>
        <v>0.6544644501667187</v>
      </c>
    </row>
    <row r="47" spans="1:8" s="8" customFormat="1" ht="15.75">
      <c r="A47" s="23" t="s">
        <v>206</v>
      </c>
      <c r="B47" s="23" t="s">
        <v>207</v>
      </c>
      <c r="C47" s="24">
        <v>1161202</v>
      </c>
      <c r="D47" s="12">
        <f t="shared" si="2"/>
        <v>0.007203074722553696</v>
      </c>
      <c r="E47" s="24">
        <v>541722.39</v>
      </c>
      <c r="F47" s="12">
        <f t="shared" si="3"/>
        <v>0.009164770692229087</v>
      </c>
      <c r="G47" s="24">
        <f t="shared" si="4"/>
        <v>619479.61</v>
      </c>
      <c r="H47" s="29">
        <f t="shared" si="1"/>
        <v>0.5334813494981924</v>
      </c>
    </row>
    <row r="48" spans="1:8" s="8" customFormat="1" ht="15.75">
      <c r="A48" s="23" t="s">
        <v>208</v>
      </c>
      <c r="B48" s="23" t="s">
        <v>209</v>
      </c>
      <c r="C48" s="24">
        <v>1189634</v>
      </c>
      <c r="D48" s="12">
        <f t="shared" si="2"/>
        <v>0.007379441815024814</v>
      </c>
      <c r="E48" s="24">
        <v>586761.81</v>
      </c>
      <c r="F48" s="12">
        <f t="shared" si="3"/>
        <v>0.009926740225020592</v>
      </c>
      <c r="G48" s="24">
        <f t="shared" si="4"/>
        <v>602872.19</v>
      </c>
      <c r="H48" s="29">
        <f t="shared" si="1"/>
        <v>0.5067711497822018</v>
      </c>
    </row>
    <row r="49" spans="1:8" s="8" customFormat="1" ht="15.75">
      <c r="A49" s="23" t="s">
        <v>210</v>
      </c>
      <c r="B49" s="23" t="s">
        <v>211</v>
      </c>
      <c r="C49" s="24">
        <v>1189634</v>
      </c>
      <c r="D49" s="12">
        <f t="shared" si="2"/>
        <v>0.007379441815024814</v>
      </c>
      <c r="E49" s="24">
        <v>586761.81</v>
      </c>
      <c r="F49" s="12">
        <f t="shared" si="3"/>
        <v>0.009926740225020592</v>
      </c>
      <c r="G49" s="24">
        <f t="shared" si="4"/>
        <v>602872.19</v>
      </c>
      <c r="H49" s="29">
        <f t="shared" si="1"/>
        <v>0.5067711497822018</v>
      </c>
    </row>
    <row r="50" spans="1:8" s="8" customFormat="1" ht="15.75">
      <c r="A50" s="23" t="s">
        <v>212</v>
      </c>
      <c r="B50" s="23" t="s">
        <v>213</v>
      </c>
      <c r="C50" s="24">
        <v>575398</v>
      </c>
      <c r="D50" s="12">
        <f t="shared" si="2"/>
        <v>0.0035692625307293235</v>
      </c>
      <c r="E50" s="24">
        <v>361164.36</v>
      </c>
      <c r="F50" s="12">
        <f t="shared" si="3"/>
        <v>0.006110119505316506</v>
      </c>
      <c r="G50" s="24">
        <f t="shared" si="4"/>
        <v>214233.64</v>
      </c>
      <c r="H50" s="29">
        <f t="shared" si="1"/>
        <v>0.37232253153469425</v>
      </c>
    </row>
    <row r="51" spans="1:8" s="8" customFormat="1" ht="15.75">
      <c r="A51" s="23" t="s">
        <v>214</v>
      </c>
      <c r="B51" s="23" t="s">
        <v>215</v>
      </c>
      <c r="C51" s="24">
        <v>475854</v>
      </c>
      <c r="D51" s="12">
        <f t="shared" si="2"/>
        <v>0.002951779207257709</v>
      </c>
      <c r="E51" s="24">
        <v>235504.67</v>
      </c>
      <c r="F51" s="12">
        <f t="shared" si="3"/>
        <v>0.003984229445452832</v>
      </c>
      <c r="G51" s="24">
        <f t="shared" si="4"/>
        <v>240349.33</v>
      </c>
      <c r="H51" s="29">
        <f t="shared" si="1"/>
        <v>0.5050904899401917</v>
      </c>
    </row>
    <row r="52" spans="1:8" s="8" customFormat="1" ht="15.75">
      <c r="A52" s="23" t="s">
        <v>216</v>
      </c>
      <c r="B52" s="23" t="s">
        <v>217</v>
      </c>
      <c r="C52" s="24">
        <v>99544</v>
      </c>
      <c r="D52" s="12">
        <f t="shared" si="2"/>
        <v>0.000617483323471614</v>
      </c>
      <c r="E52" s="24">
        <v>125659.69</v>
      </c>
      <c r="F52" s="12">
        <f t="shared" si="3"/>
        <v>0.002125890059863674</v>
      </c>
      <c r="G52" s="24">
        <f t="shared" si="4"/>
        <v>-26115.690000000002</v>
      </c>
      <c r="H52" s="29">
        <f t="shared" si="1"/>
        <v>-0.26235323073213856</v>
      </c>
    </row>
    <row r="53" spans="1:8" s="8" customFormat="1" ht="15.75">
      <c r="A53" s="23" t="s">
        <v>218</v>
      </c>
      <c r="B53" s="23" t="s">
        <v>219</v>
      </c>
      <c r="C53" s="24">
        <v>423620</v>
      </c>
      <c r="D53" s="12">
        <f t="shared" si="2"/>
        <v>0.0026277654654127333</v>
      </c>
      <c r="E53" s="24">
        <v>305164.75</v>
      </c>
      <c r="F53" s="12">
        <f t="shared" si="3"/>
        <v>0.005162727272729888</v>
      </c>
      <c r="G53" s="24">
        <f t="shared" si="4"/>
        <v>118455.25</v>
      </c>
      <c r="H53" s="29">
        <f t="shared" si="1"/>
        <v>0.2796261980076484</v>
      </c>
    </row>
    <row r="54" spans="1:8" s="8" customFormat="1" ht="15.75">
      <c r="A54" s="23" t="s">
        <v>220</v>
      </c>
      <c r="B54" s="23" t="s">
        <v>221</v>
      </c>
      <c r="C54" s="24">
        <v>311897</v>
      </c>
      <c r="D54" s="12">
        <f t="shared" si="2"/>
        <v>0.0019347343500444626</v>
      </c>
      <c r="E54" s="24">
        <v>264432.72</v>
      </c>
      <c r="F54" s="12">
        <f t="shared" si="3"/>
        <v>0.004473629458665019</v>
      </c>
      <c r="G54" s="24">
        <f t="shared" si="4"/>
        <v>47464.28000000003</v>
      </c>
      <c r="H54" s="29">
        <f t="shared" si="1"/>
        <v>0.1521793412568894</v>
      </c>
    </row>
    <row r="55" spans="1:8" s="8" customFormat="1" ht="15.75">
      <c r="A55" s="23" t="s">
        <v>222</v>
      </c>
      <c r="B55" s="23" t="s">
        <v>223</v>
      </c>
      <c r="C55" s="24">
        <v>111723</v>
      </c>
      <c r="D55" s="12">
        <f t="shared" si="2"/>
        <v>0.0006930311153682707</v>
      </c>
      <c r="E55" s="24">
        <v>40732.03</v>
      </c>
      <c r="F55" s="12">
        <f t="shared" si="3"/>
        <v>0.0006890978140648681</v>
      </c>
      <c r="G55" s="24">
        <f t="shared" si="4"/>
        <v>70990.97</v>
      </c>
      <c r="H55" s="29">
        <f t="shared" si="1"/>
        <v>0.6354194749514425</v>
      </c>
    </row>
    <row r="56" spans="1:8" s="8" customFormat="1" ht="15.75">
      <c r="A56" s="21" t="s">
        <v>224</v>
      </c>
      <c r="B56" s="21" t="s">
        <v>225</v>
      </c>
      <c r="C56" s="22">
        <v>25825874</v>
      </c>
      <c r="D56" s="12">
        <f t="shared" si="2"/>
        <v>0.1602009815667358</v>
      </c>
      <c r="E56" s="22">
        <v>12352877.22</v>
      </c>
      <c r="F56" s="12">
        <f t="shared" si="3"/>
        <v>0.20898395414404108</v>
      </c>
      <c r="G56" s="22">
        <f t="shared" si="4"/>
        <v>13472996.78</v>
      </c>
      <c r="H56" s="29">
        <f t="shared" si="1"/>
        <v>0.5216859952154959</v>
      </c>
    </row>
    <row r="57" spans="1:8" s="8" customFormat="1" ht="15.75">
      <c r="A57" s="23" t="s">
        <v>226</v>
      </c>
      <c r="B57" s="23" t="s">
        <v>227</v>
      </c>
      <c r="C57" s="24">
        <v>22293032</v>
      </c>
      <c r="D57" s="12">
        <f t="shared" si="2"/>
        <v>0.13828634060936915</v>
      </c>
      <c r="E57" s="24">
        <v>12124120.46</v>
      </c>
      <c r="F57" s="12">
        <f t="shared" si="3"/>
        <v>0.2051138847350634</v>
      </c>
      <c r="G57" s="24">
        <f t="shared" si="4"/>
        <v>10168911.54</v>
      </c>
      <c r="H57" s="29">
        <f t="shared" si="1"/>
        <v>0.4561475325563611</v>
      </c>
    </row>
    <row r="58" spans="1:8" s="8" customFormat="1" ht="25.5">
      <c r="A58" s="23" t="s">
        <v>228</v>
      </c>
      <c r="B58" s="23" t="s">
        <v>229</v>
      </c>
      <c r="C58" s="24">
        <v>10672997</v>
      </c>
      <c r="D58" s="12">
        <f t="shared" si="2"/>
        <v>0.06620587538136469</v>
      </c>
      <c r="E58" s="24">
        <v>6349925.7</v>
      </c>
      <c r="F58" s="12">
        <f t="shared" si="3"/>
        <v>0.10742700325381101</v>
      </c>
      <c r="G58" s="24">
        <f t="shared" si="4"/>
        <v>4323071.3</v>
      </c>
      <c r="H58" s="29">
        <f t="shared" si="1"/>
        <v>0.40504755131103287</v>
      </c>
    </row>
    <row r="59" spans="1:8" s="8" customFormat="1" ht="15.75">
      <c r="A59" s="23" t="s">
        <v>230</v>
      </c>
      <c r="B59" s="23" t="s">
        <v>231</v>
      </c>
      <c r="C59" s="24">
        <v>5642630</v>
      </c>
      <c r="D59" s="12">
        <f t="shared" si="2"/>
        <v>0.03500190795548334</v>
      </c>
      <c r="E59" s="24">
        <v>2807769.76</v>
      </c>
      <c r="F59" s="12">
        <f t="shared" si="3"/>
        <v>0.0475013890545951</v>
      </c>
      <c r="G59" s="24">
        <f t="shared" si="4"/>
        <v>2834860.24</v>
      </c>
      <c r="H59" s="29">
        <f t="shared" si="1"/>
        <v>0.5024005189069637</v>
      </c>
    </row>
    <row r="60" spans="1:8" s="8" customFormat="1" ht="15.75">
      <c r="A60" s="23" t="s">
        <v>232</v>
      </c>
      <c r="B60" s="23" t="s">
        <v>233</v>
      </c>
      <c r="C60" s="24">
        <v>5977405</v>
      </c>
      <c r="D60" s="12">
        <f t="shared" si="2"/>
        <v>0.03707855727252113</v>
      </c>
      <c r="E60" s="24">
        <v>2966425</v>
      </c>
      <c r="F60" s="12">
        <f t="shared" si="3"/>
        <v>0.05018549242665726</v>
      </c>
      <c r="G60" s="24">
        <f t="shared" si="4"/>
        <v>3010980</v>
      </c>
      <c r="H60" s="29">
        <f t="shared" si="1"/>
        <v>0.5037269517457826</v>
      </c>
    </row>
    <row r="61" spans="1:8" s="8" customFormat="1" ht="15.75">
      <c r="A61" s="23" t="s">
        <v>234</v>
      </c>
      <c r="B61" s="23" t="s">
        <v>235</v>
      </c>
      <c r="C61" s="24">
        <v>3532842</v>
      </c>
      <c r="D61" s="12">
        <f t="shared" si="2"/>
        <v>0.02191464095736663</v>
      </c>
      <c r="E61" s="24">
        <v>228756.76</v>
      </c>
      <c r="F61" s="12">
        <f t="shared" si="3"/>
        <v>0.003870069408977693</v>
      </c>
      <c r="G61" s="24">
        <f t="shared" si="4"/>
        <v>3304085.24</v>
      </c>
      <c r="H61" s="29">
        <f t="shared" si="1"/>
        <v>0.9352485166333507</v>
      </c>
    </row>
    <row r="62" spans="1:8" s="8" customFormat="1" ht="15.75">
      <c r="A62" s="23" t="s">
        <v>236</v>
      </c>
      <c r="B62" s="23" t="s">
        <v>237</v>
      </c>
      <c r="C62" s="24">
        <v>3532842</v>
      </c>
      <c r="D62" s="12">
        <f t="shared" si="2"/>
        <v>0.02191464095736663</v>
      </c>
      <c r="E62" s="24">
        <v>228756.76</v>
      </c>
      <c r="F62" s="12">
        <f t="shared" si="3"/>
        <v>0.003870069408977693</v>
      </c>
      <c r="G62" s="24">
        <f t="shared" si="4"/>
        <v>3304085.24</v>
      </c>
      <c r="H62" s="29">
        <f t="shared" si="1"/>
        <v>0.9352485166333507</v>
      </c>
    </row>
    <row r="63" spans="1:8" s="8" customFormat="1" ht="15.75">
      <c r="A63" s="21" t="s">
        <v>34</v>
      </c>
      <c r="B63" s="21" t="s">
        <v>35</v>
      </c>
      <c r="C63" s="22">
        <v>9687476</v>
      </c>
      <c r="D63" s="12">
        <f aca="true" t="shared" si="5" ref="D63:D94">C63/$C$266</f>
        <v>0.060092570888566836</v>
      </c>
      <c r="E63" s="22">
        <v>5610086.51</v>
      </c>
      <c r="F63" s="12">
        <f aca="true" t="shared" si="6" ref="F63:F94">E63/$E$266</f>
        <v>0.09491052497888774</v>
      </c>
      <c r="G63" s="22">
        <f aca="true" t="shared" si="7" ref="G63:G94">C63-E63</f>
        <v>4077389.49</v>
      </c>
      <c r="H63" s="29">
        <f t="shared" si="1"/>
        <v>0.42089286105070095</v>
      </c>
    </row>
    <row r="64" spans="1:8" s="8" customFormat="1" ht="25.5">
      <c r="A64" s="21" t="s">
        <v>36</v>
      </c>
      <c r="B64" s="21" t="s">
        <v>37</v>
      </c>
      <c r="C64" s="22">
        <v>6444570</v>
      </c>
      <c r="D64" s="12">
        <f t="shared" si="5"/>
        <v>0.039976437574795666</v>
      </c>
      <c r="E64" s="22">
        <v>4880361.64</v>
      </c>
      <c r="F64" s="12">
        <f t="shared" si="6"/>
        <v>0.0825651591136026</v>
      </c>
      <c r="G64" s="22">
        <f t="shared" si="7"/>
        <v>1564208.3600000003</v>
      </c>
      <c r="H64" s="29">
        <f t="shared" si="1"/>
        <v>0.24271725809479924</v>
      </c>
    </row>
    <row r="65" spans="1:8" s="8" customFormat="1" ht="15.75">
      <c r="A65" s="23" t="s">
        <v>38</v>
      </c>
      <c r="B65" s="23" t="s">
        <v>39</v>
      </c>
      <c r="C65" s="24">
        <v>2401842</v>
      </c>
      <c r="D65" s="12">
        <f t="shared" si="5"/>
        <v>0.01489891284872728</v>
      </c>
      <c r="E65" s="24">
        <v>1600115.49</v>
      </c>
      <c r="F65" s="12">
        <f t="shared" si="6"/>
        <v>0.02707049185641706</v>
      </c>
      <c r="G65" s="24">
        <f t="shared" si="7"/>
        <v>801726.51</v>
      </c>
      <c r="H65" s="29">
        <f t="shared" si="1"/>
        <v>0.33379652366808477</v>
      </c>
    </row>
    <row r="66" spans="1:8" s="8" customFormat="1" ht="15.75">
      <c r="A66" s="23" t="s">
        <v>40</v>
      </c>
      <c r="B66" s="23" t="s">
        <v>41</v>
      </c>
      <c r="C66" s="24">
        <v>2401842</v>
      </c>
      <c r="D66" s="12">
        <f t="shared" si="5"/>
        <v>0.01489891284872728</v>
      </c>
      <c r="E66" s="24">
        <v>1600115.49</v>
      </c>
      <c r="F66" s="12">
        <f t="shared" si="6"/>
        <v>0.02707049185641706</v>
      </c>
      <c r="G66" s="24">
        <f t="shared" si="7"/>
        <v>801726.51</v>
      </c>
      <c r="H66" s="29">
        <f t="shared" si="1"/>
        <v>0.33379652366808477</v>
      </c>
    </row>
    <row r="67" spans="1:8" s="8" customFormat="1" ht="15.75">
      <c r="A67" s="23" t="s">
        <v>238</v>
      </c>
      <c r="B67" s="23" t="s">
        <v>239</v>
      </c>
      <c r="C67" s="24">
        <v>623279</v>
      </c>
      <c r="D67" s="12">
        <f t="shared" si="5"/>
        <v>0.0038662740935673083</v>
      </c>
      <c r="E67" s="24">
        <v>308869.74</v>
      </c>
      <c r="F67" s="12">
        <f t="shared" si="6"/>
        <v>0.005225407686893684</v>
      </c>
      <c r="G67" s="24">
        <f t="shared" si="7"/>
        <v>314409.26</v>
      </c>
      <c r="H67" s="29">
        <f t="shared" si="1"/>
        <v>0.5044438525924987</v>
      </c>
    </row>
    <row r="68" spans="1:8" s="8" customFormat="1" ht="15.75">
      <c r="A68" s="23" t="s">
        <v>240</v>
      </c>
      <c r="B68" s="23" t="s">
        <v>239</v>
      </c>
      <c r="C68" s="24">
        <v>623279</v>
      </c>
      <c r="D68" s="12">
        <f t="shared" si="5"/>
        <v>0.0038662740935673083</v>
      </c>
      <c r="E68" s="24">
        <v>308869.74</v>
      </c>
      <c r="F68" s="12">
        <f t="shared" si="6"/>
        <v>0.005225407686893684</v>
      </c>
      <c r="G68" s="24">
        <f t="shared" si="7"/>
        <v>314409.26</v>
      </c>
      <c r="H68" s="29">
        <f t="shared" si="1"/>
        <v>0.5044438525924987</v>
      </c>
    </row>
    <row r="69" spans="1:8" s="8" customFormat="1" ht="25.5">
      <c r="A69" s="23" t="s">
        <v>42</v>
      </c>
      <c r="B69" s="23" t="s">
        <v>43</v>
      </c>
      <c r="C69" s="24">
        <v>2395886</v>
      </c>
      <c r="D69" s="12">
        <f t="shared" si="5"/>
        <v>0.014861967069226788</v>
      </c>
      <c r="E69" s="24">
        <v>2161390.75</v>
      </c>
      <c r="F69" s="12">
        <f t="shared" si="6"/>
        <v>0.036566054801713196</v>
      </c>
      <c r="G69" s="24">
        <f t="shared" si="7"/>
        <v>234495.25</v>
      </c>
      <c r="H69" s="29">
        <f t="shared" si="1"/>
        <v>0.09787412673224018</v>
      </c>
    </row>
    <row r="70" spans="1:8" s="8" customFormat="1" ht="25.5">
      <c r="A70" s="23" t="s">
        <v>44</v>
      </c>
      <c r="B70" s="23" t="s">
        <v>45</v>
      </c>
      <c r="C70" s="24">
        <v>2395886</v>
      </c>
      <c r="D70" s="12">
        <f t="shared" si="5"/>
        <v>0.014861967069226788</v>
      </c>
      <c r="E70" s="24">
        <v>2161390.75</v>
      </c>
      <c r="F70" s="12">
        <f t="shared" si="6"/>
        <v>0.036566054801713196</v>
      </c>
      <c r="G70" s="24">
        <f t="shared" si="7"/>
        <v>234495.25</v>
      </c>
      <c r="H70" s="29">
        <f t="shared" si="1"/>
        <v>0.09787412673224018</v>
      </c>
    </row>
    <row r="71" spans="1:8" s="8" customFormat="1" ht="15.75">
      <c r="A71" s="23" t="s">
        <v>46</v>
      </c>
      <c r="B71" s="23" t="s">
        <v>47</v>
      </c>
      <c r="C71" s="24">
        <v>411559</v>
      </c>
      <c r="D71" s="12">
        <f t="shared" si="5"/>
        <v>0.002552949641612292</v>
      </c>
      <c r="E71" s="24">
        <v>211240.74</v>
      </c>
      <c r="F71" s="12">
        <f t="shared" si="6"/>
        <v>0.0035737362506962</v>
      </c>
      <c r="G71" s="24">
        <f t="shared" si="7"/>
        <v>200318.26</v>
      </c>
      <c r="H71" s="29">
        <f t="shared" si="1"/>
        <v>0.4867303594381365</v>
      </c>
    </row>
    <row r="72" spans="1:8" s="8" customFormat="1" ht="15.75">
      <c r="A72" s="23" t="s">
        <v>48</v>
      </c>
      <c r="B72" s="23" t="s">
        <v>49</v>
      </c>
      <c r="C72" s="24">
        <v>411559</v>
      </c>
      <c r="D72" s="12">
        <f t="shared" si="5"/>
        <v>0.002552949641612292</v>
      </c>
      <c r="E72" s="24">
        <v>211240.74</v>
      </c>
      <c r="F72" s="12">
        <f t="shared" si="6"/>
        <v>0.0035737362506962</v>
      </c>
      <c r="G72" s="24">
        <f t="shared" si="7"/>
        <v>200318.26</v>
      </c>
      <c r="H72" s="29">
        <f t="shared" si="1"/>
        <v>0.4867303594381365</v>
      </c>
    </row>
    <row r="73" spans="1:8" s="8" customFormat="1" ht="15.75">
      <c r="A73" s="23" t="s">
        <v>50</v>
      </c>
      <c r="B73" s="23" t="s">
        <v>51</v>
      </c>
      <c r="C73" s="24">
        <v>612004</v>
      </c>
      <c r="D73" s="12">
        <f t="shared" si="5"/>
        <v>0.0037963339216619952</v>
      </c>
      <c r="E73" s="24">
        <v>598744.92</v>
      </c>
      <c r="F73" s="12">
        <f t="shared" si="6"/>
        <v>0.010129468517882472</v>
      </c>
      <c r="G73" s="24">
        <f t="shared" si="7"/>
        <v>13259.079999999958</v>
      </c>
      <c r="H73" s="29">
        <f aca="true" t="shared" si="8" ref="H73:H136">G73/C73</f>
        <v>0.021665021797243087</v>
      </c>
    </row>
    <row r="74" spans="1:8" s="8" customFormat="1" ht="15.75">
      <c r="A74" s="23" t="s">
        <v>52</v>
      </c>
      <c r="B74" s="23" t="s">
        <v>51</v>
      </c>
      <c r="C74" s="24">
        <v>612004</v>
      </c>
      <c r="D74" s="12">
        <f t="shared" si="5"/>
        <v>0.0037963339216619952</v>
      </c>
      <c r="E74" s="24">
        <v>598744.92</v>
      </c>
      <c r="F74" s="12">
        <f t="shared" si="6"/>
        <v>0.010129468517882472</v>
      </c>
      <c r="G74" s="24">
        <f t="shared" si="7"/>
        <v>13259.079999999958</v>
      </c>
      <c r="H74" s="29">
        <f t="shared" si="8"/>
        <v>0.021665021797243087</v>
      </c>
    </row>
    <row r="75" spans="1:8" s="8" customFormat="1" ht="25.5">
      <c r="A75" s="21" t="s">
        <v>61</v>
      </c>
      <c r="B75" s="21" t="s">
        <v>62</v>
      </c>
      <c r="C75" s="22">
        <v>305550</v>
      </c>
      <c r="D75" s="12">
        <f t="shared" si="5"/>
        <v>0.0018953631508353257</v>
      </c>
      <c r="E75" s="22">
        <v>84472.11</v>
      </c>
      <c r="F75" s="12">
        <f t="shared" si="6"/>
        <v>0.0014290853254907033</v>
      </c>
      <c r="G75" s="22">
        <f t="shared" si="7"/>
        <v>221077.89</v>
      </c>
      <c r="H75" s="29">
        <f t="shared" si="8"/>
        <v>0.7235407952871871</v>
      </c>
    </row>
    <row r="76" spans="1:8" s="8" customFormat="1" ht="15.75">
      <c r="A76" s="23" t="s">
        <v>63</v>
      </c>
      <c r="B76" s="23" t="s">
        <v>64</v>
      </c>
      <c r="C76" s="24">
        <v>305550</v>
      </c>
      <c r="D76" s="12">
        <f t="shared" si="5"/>
        <v>0.0018953631508353257</v>
      </c>
      <c r="E76" s="24">
        <v>84472.11</v>
      </c>
      <c r="F76" s="12">
        <f t="shared" si="6"/>
        <v>0.0014290853254907033</v>
      </c>
      <c r="G76" s="24">
        <f t="shared" si="7"/>
        <v>221077.89</v>
      </c>
      <c r="H76" s="29">
        <f t="shared" si="8"/>
        <v>0.7235407952871871</v>
      </c>
    </row>
    <row r="77" spans="1:8" s="8" customFormat="1" ht="15.75">
      <c r="A77" s="23" t="s">
        <v>65</v>
      </c>
      <c r="B77" s="23" t="s">
        <v>64</v>
      </c>
      <c r="C77" s="24">
        <v>305550</v>
      </c>
      <c r="D77" s="12">
        <f t="shared" si="5"/>
        <v>0.0018953631508353257</v>
      </c>
      <c r="E77" s="24">
        <v>84472.11</v>
      </c>
      <c r="F77" s="12">
        <f t="shared" si="6"/>
        <v>0.0014290853254907033</v>
      </c>
      <c r="G77" s="24">
        <f t="shared" si="7"/>
        <v>221077.89</v>
      </c>
      <c r="H77" s="29">
        <f t="shared" si="8"/>
        <v>0.7235407952871871</v>
      </c>
    </row>
    <row r="78" spans="1:8" s="8" customFormat="1" ht="15.75">
      <c r="A78" s="21" t="s">
        <v>241</v>
      </c>
      <c r="B78" s="21" t="s">
        <v>242</v>
      </c>
      <c r="C78" s="22">
        <v>158828</v>
      </c>
      <c r="D78" s="12">
        <f t="shared" si="5"/>
        <v>0.0009852290575057211</v>
      </c>
      <c r="E78" s="22">
        <v>23467.72</v>
      </c>
      <c r="F78" s="12">
        <f t="shared" si="6"/>
        <v>0.0003970230443483025</v>
      </c>
      <c r="G78" s="22">
        <f t="shared" si="7"/>
        <v>135360.28</v>
      </c>
      <c r="H78" s="29">
        <f t="shared" si="8"/>
        <v>0.8522444405268592</v>
      </c>
    </row>
    <row r="79" spans="1:8" s="8" customFormat="1" ht="15.75">
      <c r="A79" s="23" t="s">
        <v>243</v>
      </c>
      <c r="B79" s="23" t="s">
        <v>244</v>
      </c>
      <c r="C79" s="24">
        <v>158828</v>
      </c>
      <c r="D79" s="12">
        <f t="shared" si="5"/>
        <v>0.0009852290575057211</v>
      </c>
      <c r="E79" s="24">
        <v>23467.72</v>
      </c>
      <c r="F79" s="12">
        <f t="shared" si="6"/>
        <v>0.0003970230443483025</v>
      </c>
      <c r="G79" s="24">
        <f t="shared" si="7"/>
        <v>135360.28</v>
      </c>
      <c r="H79" s="29">
        <f t="shared" si="8"/>
        <v>0.8522444405268592</v>
      </c>
    </row>
    <row r="80" spans="1:8" s="8" customFormat="1" ht="15.75">
      <c r="A80" s="23" t="s">
        <v>245</v>
      </c>
      <c r="B80" s="23" t="s">
        <v>244</v>
      </c>
      <c r="C80" s="24">
        <v>158828</v>
      </c>
      <c r="D80" s="12">
        <f t="shared" si="5"/>
        <v>0.0009852290575057211</v>
      </c>
      <c r="E80" s="24">
        <v>23467.72</v>
      </c>
      <c r="F80" s="12">
        <f t="shared" si="6"/>
        <v>0.0003970230443483025</v>
      </c>
      <c r="G80" s="24">
        <f t="shared" si="7"/>
        <v>135360.28</v>
      </c>
      <c r="H80" s="29">
        <f t="shared" si="8"/>
        <v>0.8522444405268592</v>
      </c>
    </row>
    <row r="81" spans="1:8" s="8" customFormat="1" ht="15.75">
      <c r="A81" s="21" t="s">
        <v>66</v>
      </c>
      <c r="B81" s="21" t="s">
        <v>67</v>
      </c>
      <c r="C81" s="22">
        <v>2005276</v>
      </c>
      <c r="D81" s="12">
        <f t="shared" si="5"/>
        <v>0.01243896657717054</v>
      </c>
      <c r="E81" s="22">
        <v>240774.45</v>
      </c>
      <c r="F81" s="12">
        <f t="shared" si="6"/>
        <v>0.004073382720617433</v>
      </c>
      <c r="G81" s="22">
        <f t="shared" si="7"/>
        <v>1764501.55</v>
      </c>
      <c r="H81" s="29">
        <f t="shared" si="8"/>
        <v>0.879929520923803</v>
      </c>
    </row>
    <row r="82" spans="1:8" s="8" customFormat="1" ht="15.75">
      <c r="A82" s="23" t="s">
        <v>68</v>
      </c>
      <c r="B82" s="23" t="s">
        <v>69</v>
      </c>
      <c r="C82" s="24">
        <v>2005276</v>
      </c>
      <c r="D82" s="12">
        <f t="shared" si="5"/>
        <v>0.01243896657717054</v>
      </c>
      <c r="E82" s="24">
        <v>240774.45</v>
      </c>
      <c r="F82" s="12">
        <f t="shared" si="6"/>
        <v>0.004073382720617433</v>
      </c>
      <c r="G82" s="24">
        <f t="shared" si="7"/>
        <v>1764501.55</v>
      </c>
      <c r="H82" s="29">
        <f t="shared" si="8"/>
        <v>0.879929520923803</v>
      </c>
    </row>
    <row r="83" spans="1:8" s="8" customFormat="1" ht="38.25">
      <c r="A83" s="23" t="s">
        <v>70</v>
      </c>
      <c r="B83" s="23" t="s">
        <v>71</v>
      </c>
      <c r="C83" s="24">
        <v>2005276</v>
      </c>
      <c r="D83" s="12">
        <f t="shared" si="5"/>
        <v>0.01243896657717054</v>
      </c>
      <c r="E83" s="24">
        <v>240774.45</v>
      </c>
      <c r="F83" s="12">
        <f t="shared" si="6"/>
        <v>0.004073382720617433</v>
      </c>
      <c r="G83" s="24">
        <f t="shared" si="7"/>
        <v>1764501.55</v>
      </c>
      <c r="H83" s="29">
        <f t="shared" si="8"/>
        <v>0.879929520923803</v>
      </c>
    </row>
    <row r="84" spans="1:8" s="8" customFormat="1" ht="29.25" customHeight="1">
      <c r="A84" s="21" t="s">
        <v>72</v>
      </c>
      <c r="B84" s="21" t="s">
        <v>73</v>
      </c>
      <c r="C84" s="22">
        <v>285123</v>
      </c>
      <c r="D84" s="12">
        <f t="shared" si="5"/>
        <v>0.0017686520296371154</v>
      </c>
      <c r="E84" s="22">
        <v>26396.08</v>
      </c>
      <c r="F84" s="12">
        <f t="shared" si="6"/>
        <v>0.0004465645593377346</v>
      </c>
      <c r="G84" s="22">
        <f t="shared" si="7"/>
        <v>258726.91999999998</v>
      </c>
      <c r="H84" s="29">
        <f t="shared" si="8"/>
        <v>0.9074221300982382</v>
      </c>
    </row>
    <row r="85" spans="1:8" s="8" customFormat="1" ht="15.75">
      <c r="A85" s="23" t="s">
        <v>74</v>
      </c>
      <c r="B85" s="23" t="s">
        <v>75</v>
      </c>
      <c r="C85" s="24">
        <v>182874</v>
      </c>
      <c r="D85" s="12">
        <f t="shared" si="5"/>
        <v>0.0011343892680276857</v>
      </c>
      <c r="E85" s="24">
        <v>26396.08</v>
      </c>
      <c r="F85" s="12">
        <f t="shared" si="6"/>
        <v>0.0004465645593377346</v>
      </c>
      <c r="G85" s="24">
        <f t="shared" si="7"/>
        <v>156477.91999999998</v>
      </c>
      <c r="H85" s="29">
        <f t="shared" si="8"/>
        <v>0.8556597438673621</v>
      </c>
    </row>
    <row r="86" spans="1:8" s="8" customFormat="1" ht="15.75">
      <c r="A86" s="23" t="s">
        <v>76</v>
      </c>
      <c r="B86" s="23" t="s">
        <v>75</v>
      </c>
      <c r="C86" s="24">
        <v>182874</v>
      </c>
      <c r="D86" s="12">
        <f t="shared" si="5"/>
        <v>0.0011343892680276857</v>
      </c>
      <c r="E86" s="24">
        <v>26396.08</v>
      </c>
      <c r="F86" s="12">
        <f t="shared" si="6"/>
        <v>0.0004465645593377346</v>
      </c>
      <c r="G86" s="24">
        <f t="shared" si="7"/>
        <v>156477.91999999998</v>
      </c>
      <c r="H86" s="29">
        <f t="shared" si="8"/>
        <v>0.8556597438673621</v>
      </c>
    </row>
    <row r="87" spans="1:8" s="8" customFormat="1" ht="15.75">
      <c r="A87" s="23" t="s">
        <v>246</v>
      </c>
      <c r="B87" s="23" t="s">
        <v>247</v>
      </c>
      <c r="C87" s="24">
        <v>102249</v>
      </c>
      <c r="D87" s="12">
        <f t="shared" si="5"/>
        <v>0.0006342627616094296</v>
      </c>
      <c r="E87" s="24">
        <v>0</v>
      </c>
      <c r="F87" s="12">
        <f t="shared" si="6"/>
        <v>0</v>
      </c>
      <c r="G87" s="24">
        <f t="shared" si="7"/>
        <v>102249</v>
      </c>
      <c r="H87" s="29">
        <f t="shared" si="8"/>
        <v>1</v>
      </c>
    </row>
    <row r="88" spans="1:8" s="8" customFormat="1" ht="15.75">
      <c r="A88" s="23" t="s">
        <v>248</v>
      </c>
      <c r="B88" s="23" t="s">
        <v>249</v>
      </c>
      <c r="C88" s="24">
        <v>102249</v>
      </c>
      <c r="D88" s="12">
        <f t="shared" si="5"/>
        <v>0.0006342627616094296</v>
      </c>
      <c r="E88" s="24">
        <v>0</v>
      </c>
      <c r="F88" s="12">
        <f t="shared" si="6"/>
        <v>0</v>
      </c>
      <c r="G88" s="24">
        <f t="shared" si="7"/>
        <v>102249</v>
      </c>
      <c r="H88" s="29">
        <f t="shared" si="8"/>
        <v>1</v>
      </c>
    </row>
    <row r="89" spans="1:8" s="8" customFormat="1" ht="27" customHeight="1">
      <c r="A89" s="21" t="s">
        <v>77</v>
      </c>
      <c r="B89" s="21" t="s">
        <v>78</v>
      </c>
      <c r="C89" s="22">
        <v>488129</v>
      </c>
      <c r="D89" s="12">
        <f t="shared" si="5"/>
        <v>0.0030279224986224733</v>
      </c>
      <c r="E89" s="22">
        <v>354614.51</v>
      </c>
      <c r="F89" s="12">
        <f t="shared" si="6"/>
        <v>0.005999310215490962</v>
      </c>
      <c r="G89" s="22">
        <f t="shared" si="7"/>
        <v>133514.49</v>
      </c>
      <c r="H89" s="29">
        <f t="shared" si="8"/>
        <v>0.2735229621677876</v>
      </c>
    </row>
    <row r="90" spans="1:8" s="8" customFormat="1" ht="15.75">
      <c r="A90" s="23" t="s">
        <v>86</v>
      </c>
      <c r="B90" s="23" t="s">
        <v>87</v>
      </c>
      <c r="C90" s="24">
        <v>488129</v>
      </c>
      <c r="D90" s="12">
        <f t="shared" si="5"/>
        <v>0.0030279224986224733</v>
      </c>
      <c r="E90" s="24">
        <v>354614.51</v>
      </c>
      <c r="F90" s="12">
        <f t="shared" si="6"/>
        <v>0.005999310215490962</v>
      </c>
      <c r="G90" s="24">
        <f t="shared" si="7"/>
        <v>133514.49</v>
      </c>
      <c r="H90" s="29">
        <f t="shared" si="8"/>
        <v>0.2735229621677876</v>
      </c>
    </row>
    <row r="91" spans="1:8" s="8" customFormat="1" ht="15.75">
      <c r="A91" s="23" t="s">
        <v>88</v>
      </c>
      <c r="B91" s="23" t="s">
        <v>87</v>
      </c>
      <c r="C91" s="24">
        <v>488129</v>
      </c>
      <c r="D91" s="12">
        <f t="shared" si="5"/>
        <v>0.0030279224986224733</v>
      </c>
      <c r="E91" s="24">
        <v>354614.51</v>
      </c>
      <c r="F91" s="12">
        <f t="shared" si="6"/>
        <v>0.005999310215490962</v>
      </c>
      <c r="G91" s="24">
        <f t="shared" si="7"/>
        <v>133514.49</v>
      </c>
      <c r="H91" s="29">
        <f t="shared" si="8"/>
        <v>0.2735229621677876</v>
      </c>
    </row>
    <row r="92" spans="1:8" s="8" customFormat="1" ht="15.75">
      <c r="A92" s="21" t="s">
        <v>89</v>
      </c>
      <c r="B92" s="21" t="s">
        <v>90</v>
      </c>
      <c r="C92" s="22">
        <v>22498581</v>
      </c>
      <c r="D92" s="12">
        <f t="shared" si="5"/>
        <v>0.1395613856111399</v>
      </c>
      <c r="E92" s="22">
        <v>7251697</v>
      </c>
      <c r="F92" s="12">
        <f t="shared" si="6"/>
        <v>0.12268302245090072</v>
      </c>
      <c r="G92" s="22">
        <f t="shared" si="7"/>
        <v>15246884</v>
      </c>
      <c r="H92" s="29">
        <f t="shared" si="8"/>
        <v>0.677682028035457</v>
      </c>
    </row>
    <row r="93" spans="1:8" s="8" customFormat="1" ht="15.75">
      <c r="A93" s="21" t="s">
        <v>91</v>
      </c>
      <c r="B93" s="21" t="s">
        <v>92</v>
      </c>
      <c r="C93" s="22">
        <v>1912026</v>
      </c>
      <c r="D93" s="12">
        <f t="shared" si="5"/>
        <v>0.011860525687576713</v>
      </c>
      <c r="E93" s="22">
        <v>727101.09</v>
      </c>
      <c r="F93" s="12">
        <f t="shared" si="6"/>
        <v>0.01230097718486368</v>
      </c>
      <c r="G93" s="22">
        <f t="shared" si="7"/>
        <v>1184924.9100000001</v>
      </c>
      <c r="H93" s="29">
        <f t="shared" si="8"/>
        <v>0.6197221742800569</v>
      </c>
    </row>
    <row r="94" spans="1:8" s="8" customFormat="1" ht="15.75">
      <c r="A94" s="23" t="s">
        <v>93</v>
      </c>
      <c r="B94" s="23" t="s">
        <v>94</v>
      </c>
      <c r="C94" s="24">
        <v>940351</v>
      </c>
      <c r="D94" s="12">
        <f t="shared" si="5"/>
        <v>0.005833109586814431</v>
      </c>
      <c r="E94" s="24">
        <v>382013</v>
      </c>
      <c r="F94" s="12">
        <f t="shared" si="6"/>
        <v>0.006462833383073774</v>
      </c>
      <c r="G94" s="24">
        <f t="shared" si="7"/>
        <v>558338</v>
      </c>
      <c r="H94" s="29">
        <f t="shared" si="8"/>
        <v>0.5937548851439516</v>
      </c>
    </row>
    <row r="95" spans="1:8" s="8" customFormat="1" ht="15.75">
      <c r="A95" s="23" t="s">
        <v>95</v>
      </c>
      <c r="B95" s="23" t="s">
        <v>96</v>
      </c>
      <c r="C95" s="24">
        <v>940351</v>
      </c>
      <c r="D95" s="12">
        <f aca="true" t="shared" si="9" ref="D95:D126">C95/$C$266</f>
        <v>0.005833109586814431</v>
      </c>
      <c r="E95" s="24">
        <v>382013</v>
      </c>
      <c r="F95" s="12">
        <f aca="true" t="shared" si="10" ref="F95:F126">E95/$E$266</f>
        <v>0.006462833383073774</v>
      </c>
      <c r="G95" s="24">
        <f aca="true" t="shared" si="11" ref="G95:G126">C95-E95</f>
        <v>558338</v>
      </c>
      <c r="H95" s="29">
        <f t="shared" si="8"/>
        <v>0.5937548851439516</v>
      </c>
    </row>
    <row r="96" spans="1:8" s="8" customFormat="1" ht="15.75">
      <c r="A96" s="23" t="s">
        <v>97</v>
      </c>
      <c r="B96" s="23" t="s">
        <v>98</v>
      </c>
      <c r="C96" s="24">
        <v>165167</v>
      </c>
      <c r="D96" s="12">
        <f t="shared" si="9"/>
        <v>0.0010245506317591827</v>
      </c>
      <c r="E96" s="24">
        <v>31344.96</v>
      </c>
      <c r="F96" s="12">
        <f t="shared" si="10"/>
        <v>0.0005302889008465998</v>
      </c>
      <c r="G96" s="24">
        <f t="shared" si="11"/>
        <v>133822.04</v>
      </c>
      <c r="H96" s="29">
        <f t="shared" si="8"/>
        <v>0.8102226231632227</v>
      </c>
    </row>
    <row r="97" spans="1:8" s="8" customFormat="1" ht="15.75">
      <c r="A97" s="23" t="s">
        <v>99</v>
      </c>
      <c r="B97" s="23" t="s">
        <v>100</v>
      </c>
      <c r="C97" s="24">
        <v>165167</v>
      </c>
      <c r="D97" s="12">
        <f t="shared" si="9"/>
        <v>0.0010245506317591827</v>
      </c>
      <c r="E97" s="24">
        <v>31344.96</v>
      </c>
      <c r="F97" s="12">
        <f t="shared" si="10"/>
        <v>0.0005302889008465998</v>
      </c>
      <c r="G97" s="24">
        <f t="shared" si="11"/>
        <v>133822.04</v>
      </c>
      <c r="H97" s="29">
        <f t="shared" si="8"/>
        <v>0.8102226231632227</v>
      </c>
    </row>
    <row r="98" spans="1:8" s="8" customFormat="1" ht="15.75">
      <c r="A98" s="23" t="s">
        <v>101</v>
      </c>
      <c r="B98" s="23" t="s">
        <v>102</v>
      </c>
      <c r="C98" s="24">
        <v>368000</v>
      </c>
      <c r="D98" s="12">
        <f t="shared" si="9"/>
        <v>0.0022827479610780556</v>
      </c>
      <c r="E98" s="24">
        <v>99587.96</v>
      </c>
      <c r="F98" s="12">
        <f t="shared" si="10"/>
        <v>0.0016848128007167708</v>
      </c>
      <c r="G98" s="24">
        <f t="shared" si="11"/>
        <v>268412.04</v>
      </c>
      <c r="H98" s="29">
        <f t="shared" si="8"/>
        <v>0.7293805434782609</v>
      </c>
    </row>
    <row r="99" spans="1:8" s="8" customFormat="1" ht="15.75">
      <c r="A99" s="23" t="s">
        <v>103</v>
      </c>
      <c r="B99" s="23" t="s">
        <v>104</v>
      </c>
      <c r="C99" s="24">
        <v>368000</v>
      </c>
      <c r="D99" s="12">
        <f t="shared" si="9"/>
        <v>0.0022827479610780556</v>
      </c>
      <c r="E99" s="24">
        <v>99587.96</v>
      </c>
      <c r="F99" s="12">
        <f t="shared" si="10"/>
        <v>0.0016848128007167708</v>
      </c>
      <c r="G99" s="24">
        <f t="shared" si="11"/>
        <v>268412.04</v>
      </c>
      <c r="H99" s="29">
        <f t="shared" si="8"/>
        <v>0.7293805434782609</v>
      </c>
    </row>
    <row r="100" spans="1:8" s="8" customFormat="1" ht="15.75">
      <c r="A100" s="23" t="s">
        <v>250</v>
      </c>
      <c r="B100" s="23" t="s">
        <v>251</v>
      </c>
      <c r="C100" s="24">
        <v>405000</v>
      </c>
      <c r="D100" s="12">
        <f t="shared" si="9"/>
        <v>0.002512263381077751</v>
      </c>
      <c r="E100" s="24">
        <v>214155.17</v>
      </c>
      <c r="F100" s="12">
        <f t="shared" si="10"/>
        <v>0.003623042100226535</v>
      </c>
      <c r="G100" s="24">
        <f t="shared" si="11"/>
        <v>190844.83</v>
      </c>
      <c r="H100" s="29">
        <f t="shared" si="8"/>
        <v>0.47122180246913575</v>
      </c>
    </row>
    <row r="101" spans="1:8" s="8" customFormat="1" ht="15.75">
      <c r="A101" s="23" t="s">
        <v>252</v>
      </c>
      <c r="B101" s="23" t="s">
        <v>253</v>
      </c>
      <c r="C101" s="24">
        <v>405000</v>
      </c>
      <c r="D101" s="12">
        <f t="shared" si="9"/>
        <v>0.002512263381077751</v>
      </c>
      <c r="E101" s="24">
        <v>214155.17</v>
      </c>
      <c r="F101" s="12">
        <f t="shared" si="10"/>
        <v>0.003623042100226535</v>
      </c>
      <c r="G101" s="24">
        <f t="shared" si="11"/>
        <v>190844.83</v>
      </c>
      <c r="H101" s="29">
        <f t="shared" si="8"/>
        <v>0.47122180246913575</v>
      </c>
    </row>
    <row r="102" spans="1:8" s="8" customFormat="1" ht="15.75">
      <c r="A102" s="23" t="s">
        <v>254</v>
      </c>
      <c r="B102" s="23" t="s">
        <v>255</v>
      </c>
      <c r="C102" s="24">
        <v>33508</v>
      </c>
      <c r="D102" s="12">
        <f t="shared" si="9"/>
        <v>0.00020785412684729208</v>
      </c>
      <c r="E102" s="24">
        <v>0</v>
      </c>
      <c r="F102" s="12">
        <f t="shared" si="10"/>
        <v>0</v>
      </c>
      <c r="G102" s="24">
        <f t="shared" si="11"/>
        <v>33508</v>
      </c>
      <c r="H102" s="29">
        <f t="shared" si="8"/>
        <v>1</v>
      </c>
    </row>
    <row r="103" spans="1:8" s="8" customFormat="1" ht="15.75">
      <c r="A103" s="23" t="s">
        <v>256</v>
      </c>
      <c r="B103" s="23" t="s">
        <v>257</v>
      </c>
      <c r="C103" s="24">
        <v>33508</v>
      </c>
      <c r="D103" s="12">
        <f t="shared" si="9"/>
        <v>0.00020785412684729208</v>
      </c>
      <c r="E103" s="24">
        <v>0</v>
      </c>
      <c r="F103" s="12">
        <f t="shared" si="10"/>
        <v>0</v>
      </c>
      <c r="G103" s="24">
        <f t="shared" si="11"/>
        <v>33508</v>
      </c>
      <c r="H103" s="29">
        <f t="shared" si="8"/>
        <v>1</v>
      </c>
    </row>
    <row r="104" spans="1:8" s="8" customFormat="1" ht="15.75">
      <c r="A104" s="21" t="s">
        <v>109</v>
      </c>
      <c r="B104" s="21" t="s">
        <v>110</v>
      </c>
      <c r="C104" s="22">
        <v>5249168</v>
      </c>
      <c r="D104" s="12">
        <f t="shared" si="9"/>
        <v>0.03256121616672873</v>
      </c>
      <c r="E104" s="22">
        <v>2331533.09</v>
      </c>
      <c r="F104" s="12">
        <f t="shared" si="10"/>
        <v>0.03944449505067406</v>
      </c>
      <c r="G104" s="22">
        <f t="shared" si="11"/>
        <v>2917634.91</v>
      </c>
      <c r="H104" s="29">
        <f t="shared" si="8"/>
        <v>0.5558280683719782</v>
      </c>
    </row>
    <row r="105" spans="1:8" s="8" customFormat="1" ht="15.75">
      <c r="A105" s="23" t="s">
        <v>111</v>
      </c>
      <c r="B105" s="23" t="s">
        <v>112</v>
      </c>
      <c r="C105" s="24">
        <v>5249168</v>
      </c>
      <c r="D105" s="12">
        <f t="shared" si="9"/>
        <v>0.03256121616672873</v>
      </c>
      <c r="E105" s="24">
        <v>2331533.09</v>
      </c>
      <c r="F105" s="12">
        <f t="shared" si="10"/>
        <v>0.03944449505067406</v>
      </c>
      <c r="G105" s="24">
        <f t="shared" si="11"/>
        <v>2917634.91</v>
      </c>
      <c r="H105" s="29">
        <f t="shared" si="8"/>
        <v>0.5558280683719782</v>
      </c>
    </row>
    <row r="106" spans="1:8" s="8" customFormat="1" ht="15.75">
      <c r="A106" s="23" t="s">
        <v>113</v>
      </c>
      <c r="B106" s="23" t="s">
        <v>114</v>
      </c>
      <c r="C106" s="24">
        <v>5249168</v>
      </c>
      <c r="D106" s="12">
        <f t="shared" si="9"/>
        <v>0.03256121616672873</v>
      </c>
      <c r="E106" s="24">
        <v>2331533.09</v>
      </c>
      <c r="F106" s="12">
        <f t="shared" si="10"/>
        <v>0.03944449505067406</v>
      </c>
      <c r="G106" s="24">
        <f t="shared" si="11"/>
        <v>2917634.91</v>
      </c>
      <c r="H106" s="29">
        <f t="shared" si="8"/>
        <v>0.5558280683719782</v>
      </c>
    </row>
    <row r="107" spans="1:8" s="8" customFormat="1" ht="25.5">
      <c r="A107" s="21" t="s">
        <v>115</v>
      </c>
      <c r="B107" s="21" t="s">
        <v>116</v>
      </c>
      <c r="C107" s="22">
        <v>5897219</v>
      </c>
      <c r="D107" s="12">
        <f t="shared" si="9"/>
        <v>0.03658115393554557</v>
      </c>
      <c r="E107" s="22">
        <v>2661331.42</v>
      </c>
      <c r="F107" s="12">
        <f t="shared" si="10"/>
        <v>0.045023969196333974</v>
      </c>
      <c r="G107" s="22">
        <f t="shared" si="11"/>
        <v>3235887.58</v>
      </c>
      <c r="H107" s="29">
        <f t="shared" si="8"/>
        <v>0.5487141617091039</v>
      </c>
    </row>
    <row r="108" spans="1:8" s="8" customFormat="1" ht="15.75">
      <c r="A108" s="23" t="s">
        <v>117</v>
      </c>
      <c r="B108" s="23" t="s">
        <v>118</v>
      </c>
      <c r="C108" s="24">
        <v>2498123</v>
      </c>
      <c r="D108" s="12">
        <f t="shared" si="9"/>
        <v>0.015496155393402704</v>
      </c>
      <c r="E108" s="24">
        <v>1226047.94</v>
      </c>
      <c r="F108" s="12">
        <f t="shared" si="10"/>
        <v>0.020742078295452854</v>
      </c>
      <c r="G108" s="24">
        <f t="shared" si="11"/>
        <v>1272075.06</v>
      </c>
      <c r="H108" s="29">
        <f t="shared" si="8"/>
        <v>0.5092123406253415</v>
      </c>
    </row>
    <row r="109" spans="1:8" s="8" customFormat="1" ht="15.75">
      <c r="A109" s="23" t="s">
        <v>119</v>
      </c>
      <c r="B109" s="23" t="s">
        <v>120</v>
      </c>
      <c r="C109" s="24">
        <v>2498123</v>
      </c>
      <c r="D109" s="12">
        <f t="shared" si="9"/>
        <v>0.015496155393402704</v>
      </c>
      <c r="E109" s="24">
        <v>1226047.94</v>
      </c>
      <c r="F109" s="12">
        <f t="shared" si="10"/>
        <v>0.020742078295452854</v>
      </c>
      <c r="G109" s="24">
        <f t="shared" si="11"/>
        <v>1272075.06</v>
      </c>
      <c r="H109" s="29">
        <f t="shared" si="8"/>
        <v>0.5092123406253415</v>
      </c>
    </row>
    <row r="110" spans="1:8" s="8" customFormat="1" ht="25.5">
      <c r="A110" s="23" t="s">
        <v>121</v>
      </c>
      <c r="B110" s="23" t="s">
        <v>122</v>
      </c>
      <c r="C110" s="24">
        <v>2044905</v>
      </c>
      <c r="D110" s="12">
        <f t="shared" si="9"/>
        <v>0.012684789998229133</v>
      </c>
      <c r="E110" s="24">
        <v>893460.14</v>
      </c>
      <c r="F110" s="12">
        <f t="shared" si="10"/>
        <v>0.015115412353081618</v>
      </c>
      <c r="G110" s="24">
        <f t="shared" si="11"/>
        <v>1151444.8599999999</v>
      </c>
      <c r="H110" s="29">
        <f t="shared" si="8"/>
        <v>0.5630798790163846</v>
      </c>
    </row>
    <row r="111" spans="1:8" s="8" customFormat="1" ht="15.75">
      <c r="A111" s="23" t="s">
        <v>123</v>
      </c>
      <c r="B111" s="23" t="s">
        <v>124</v>
      </c>
      <c r="C111" s="24">
        <v>2044905</v>
      </c>
      <c r="D111" s="12">
        <f t="shared" si="9"/>
        <v>0.012684789998229133</v>
      </c>
      <c r="E111" s="24">
        <v>893460.14</v>
      </c>
      <c r="F111" s="12">
        <f t="shared" si="10"/>
        <v>0.015115412353081618</v>
      </c>
      <c r="G111" s="24">
        <f t="shared" si="11"/>
        <v>1151444.8599999999</v>
      </c>
      <c r="H111" s="29">
        <f t="shared" si="8"/>
        <v>0.5630798790163846</v>
      </c>
    </row>
    <row r="112" spans="1:8" s="8" customFormat="1" ht="15.75">
      <c r="A112" s="23" t="s">
        <v>129</v>
      </c>
      <c r="B112" s="23" t="s">
        <v>130</v>
      </c>
      <c r="C112" s="24">
        <v>396051</v>
      </c>
      <c r="D112" s="12">
        <f t="shared" si="9"/>
        <v>0.002456751665035122</v>
      </c>
      <c r="E112" s="24">
        <v>182793.3</v>
      </c>
      <c r="F112" s="12">
        <f t="shared" si="10"/>
        <v>0.0030924671187687837</v>
      </c>
      <c r="G112" s="24">
        <f t="shared" si="11"/>
        <v>213257.7</v>
      </c>
      <c r="H112" s="29">
        <f t="shared" si="8"/>
        <v>0.5384601983077937</v>
      </c>
    </row>
    <row r="113" spans="1:8" s="8" customFormat="1" ht="15.75">
      <c r="A113" s="23" t="s">
        <v>131</v>
      </c>
      <c r="B113" s="23" t="s">
        <v>132</v>
      </c>
      <c r="C113" s="24">
        <v>396051</v>
      </c>
      <c r="D113" s="12">
        <f t="shared" si="9"/>
        <v>0.002456751665035122</v>
      </c>
      <c r="E113" s="24">
        <v>182793.3</v>
      </c>
      <c r="F113" s="12">
        <f t="shared" si="10"/>
        <v>0.0030924671187687837</v>
      </c>
      <c r="G113" s="24">
        <f t="shared" si="11"/>
        <v>213257.7</v>
      </c>
      <c r="H113" s="29">
        <f t="shared" si="8"/>
        <v>0.5384601983077937</v>
      </c>
    </row>
    <row r="114" spans="1:8" s="8" customFormat="1" ht="15.75">
      <c r="A114" s="23" t="s">
        <v>133</v>
      </c>
      <c r="B114" s="23" t="s">
        <v>134</v>
      </c>
      <c r="C114" s="24">
        <v>404500</v>
      </c>
      <c r="D114" s="12">
        <f t="shared" si="9"/>
        <v>0.002509161821348026</v>
      </c>
      <c r="E114" s="24">
        <v>86198.04</v>
      </c>
      <c r="F114" s="12">
        <f t="shared" si="10"/>
        <v>0.0014582843266263935</v>
      </c>
      <c r="G114" s="24">
        <f t="shared" si="11"/>
        <v>318301.96</v>
      </c>
      <c r="H114" s="29">
        <f t="shared" si="8"/>
        <v>0.7869022496909766</v>
      </c>
    </row>
    <row r="115" spans="1:8" s="8" customFormat="1" ht="25.5">
      <c r="A115" s="23" t="s">
        <v>135</v>
      </c>
      <c r="B115" s="23" t="s">
        <v>136</v>
      </c>
      <c r="C115" s="24">
        <v>404500</v>
      </c>
      <c r="D115" s="12">
        <f t="shared" si="9"/>
        <v>0.002509161821348026</v>
      </c>
      <c r="E115" s="24">
        <v>86198.04</v>
      </c>
      <c r="F115" s="12">
        <f t="shared" si="10"/>
        <v>0.0014582843266263935</v>
      </c>
      <c r="G115" s="24">
        <f t="shared" si="11"/>
        <v>318301.96</v>
      </c>
      <c r="H115" s="29">
        <f t="shared" si="8"/>
        <v>0.7869022496909766</v>
      </c>
    </row>
    <row r="116" spans="1:8" s="8" customFormat="1" ht="15.75">
      <c r="A116" s="23" t="s">
        <v>258</v>
      </c>
      <c r="B116" s="23" t="s">
        <v>259</v>
      </c>
      <c r="C116" s="24">
        <v>553640</v>
      </c>
      <c r="D116" s="12">
        <f t="shared" si="9"/>
        <v>0.003434295057530583</v>
      </c>
      <c r="E116" s="24">
        <v>272832</v>
      </c>
      <c r="F116" s="12">
        <f t="shared" si="10"/>
        <v>0.004615727102404326</v>
      </c>
      <c r="G116" s="24">
        <f t="shared" si="11"/>
        <v>280808</v>
      </c>
      <c r="H116" s="29">
        <f t="shared" si="8"/>
        <v>0.5072032367603497</v>
      </c>
    </row>
    <row r="117" spans="1:8" s="8" customFormat="1" ht="15.75">
      <c r="A117" s="23" t="s">
        <v>260</v>
      </c>
      <c r="B117" s="23" t="s">
        <v>259</v>
      </c>
      <c r="C117" s="24">
        <v>553640</v>
      </c>
      <c r="D117" s="12">
        <f t="shared" si="9"/>
        <v>0.003434295057530583</v>
      </c>
      <c r="E117" s="24">
        <v>272832</v>
      </c>
      <c r="F117" s="12">
        <f t="shared" si="10"/>
        <v>0.004615727102404326</v>
      </c>
      <c r="G117" s="24">
        <f t="shared" si="11"/>
        <v>280808</v>
      </c>
      <c r="H117" s="29">
        <f t="shared" si="8"/>
        <v>0.5072032367603497</v>
      </c>
    </row>
    <row r="118" spans="1:8" s="8" customFormat="1" ht="28.5" customHeight="1">
      <c r="A118" s="21" t="s">
        <v>137</v>
      </c>
      <c r="B118" s="21" t="s">
        <v>138</v>
      </c>
      <c r="C118" s="22">
        <v>13034</v>
      </c>
      <c r="D118" s="12">
        <f t="shared" si="9"/>
        <v>8.085145903448744E-05</v>
      </c>
      <c r="E118" s="22">
        <v>0</v>
      </c>
      <c r="F118" s="12">
        <f t="shared" si="10"/>
        <v>0</v>
      </c>
      <c r="G118" s="22">
        <f t="shared" si="11"/>
        <v>13034</v>
      </c>
      <c r="H118" s="29">
        <f t="shared" si="8"/>
        <v>1</v>
      </c>
    </row>
    <row r="119" spans="1:8" s="8" customFormat="1" ht="15.75">
      <c r="A119" s="23" t="s">
        <v>261</v>
      </c>
      <c r="B119" s="23" t="s">
        <v>262</v>
      </c>
      <c r="C119" s="24">
        <v>13034</v>
      </c>
      <c r="D119" s="12">
        <f t="shared" si="9"/>
        <v>8.085145903448744E-05</v>
      </c>
      <c r="E119" s="24">
        <v>0</v>
      </c>
      <c r="F119" s="12">
        <f t="shared" si="10"/>
        <v>0</v>
      </c>
      <c r="G119" s="24">
        <f t="shared" si="11"/>
        <v>13034</v>
      </c>
      <c r="H119" s="29">
        <f t="shared" si="8"/>
        <v>1</v>
      </c>
    </row>
    <row r="120" spans="1:8" s="8" customFormat="1" ht="15.75">
      <c r="A120" s="23" t="s">
        <v>263</v>
      </c>
      <c r="B120" s="23" t="s">
        <v>262</v>
      </c>
      <c r="C120" s="24">
        <v>13034</v>
      </c>
      <c r="D120" s="12">
        <f t="shared" si="9"/>
        <v>8.085145903448744E-05</v>
      </c>
      <c r="E120" s="24">
        <v>0</v>
      </c>
      <c r="F120" s="12">
        <f t="shared" si="10"/>
        <v>0</v>
      </c>
      <c r="G120" s="24">
        <f t="shared" si="11"/>
        <v>13034</v>
      </c>
      <c r="H120" s="29">
        <f t="shared" si="8"/>
        <v>1</v>
      </c>
    </row>
    <row r="121" spans="1:8" s="8" customFormat="1" ht="25.5">
      <c r="A121" s="21" t="s">
        <v>143</v>
      </c>
      <c r="B121" s="21" t="s">
        <v>144</v>
      </c>
      <c r="C121" s="22">
        <v>2017135</v>
      </c>
      <c r="D121" s="12">
        <f t="shared" si="9"/>
        <v>0.012512529370840172</v>
      </c>
      <c r="E121" s="22">
        <v>712220.78</v>
      </c>
      <c r="F121" s="12">
        <f t="shared" si="10"/>
        <v>0.01204923453679022</v>
      </c>
      <c r="G121" s="22">
        <f t="shared" si="11"/>
        <v>1304914.22</v>
      </c>
      <c r="H121" s="29">
        <f t="shared" si="8"/>
        <v>0.6469146685769668</v>
      </c>
    </row>
    <row r="122" spans="1:8" s="8" customFormat="1" ht="15.75">
      <c r="A122" s="23" t="s">
        <v>264</v>
      </c>
      <c r="B122" s="23" t="s">
        <v>265</v>
      </c>
      <c r="C122" s="24">
        <v>487760</v>
      </c>
      <c r="D122" s="12">
        <f t="shared" si="9"/>
        <v>0.0030256335475419356</v>
      </c>
      <c r="E122" s="24">
        <v>227548.59</v>
      </c>
      <c r="F122" s="12">
        <f t="shared" si="10"/>
        <v>0.003849629786743821</v>
      </c>
      <c r="G122" s="24">
        <f t="shared" si="11"/>
        <v>260211.41</v>
      </c>
      <c r="H122" s="29">
        <f t="shared" si="8"/>
        <v>0.5334824708873216</v>
      </c>
    </row>
    <row r="123" spans="1:8" s="8" customFormat="1" ht="25.5">
      <c r="A123" s="23" t="s">
        <v>266</v>
      </c>
      <c r="B123" s="23" t="s">
        <v>267</v>
      </c>
      <c r="C123" s="24">
        <v>487760</v>
      </c>
      <c r="D123" s="12">
        <f t="shared" si="9"/>
        <v>0.0030256335475419356</v>
      </c>
      <c r="E123" s="24">
        <v>227548.59</v>
      </c>
      <c r="F123" s="12">
        <f t="shared" si="10"/>
        <v>0.003849629786743821</v>
      </c>
      <c r="G123" s="24">
        <f t="shared" si="11"/>
        <v>260211.41</v>
      </c>
      <c r="H123" s="29">
        <f t="shared" si="8"/>
        <v>0.5334824708873216</v>
      </c>
    </row>
    <row r="124" spans="1:8" s="8" customFormat="1" ht="25.5">
      <c r="A124" s="23" t="s">
        <v>145</v>
      </c>
      <c r="B124" s="23" t="s">
        <v>146</v>
      </c>
      <c r="C124" s="24">
        <v>379382</v>
      </c>
      <c r="D124" s="12">
        <f t="shared" si="9"/>
        <v>0.0023533518667655296</v>
      </c>
      <c r="E124" s="24">
        <v>0</v>
      </c>
      <c r="F124" s="12">
        <f t="shared" si="10"/>
        <v>0</v>
      </c>
      <c r="G124" s="24">
        <f t="shared" si="11"/>
        <v>379382</v>
      </c>
      <c r="H124" s="29">
        <f t="shared" si="8"/>
        <v>1</v>
      </c>
    </row>
    <row r="125" spans="1:8" s="8" customFormat="1" ht="25.5">
      <c r="A125" s="23" t="s">
        <v>147</v>
      </c>
      <c r="B125" s="23" t="s">
        <v>148</v>
      </c>
      <c r="C125" s="24">
        <v>379382</v>
      </c>
      <c r="D125" s="12">
        <f t="shared" si="9"/>
        <v>0.0023533518667655296</v>
      </c>
      <c r="E125" s="24">
        <v>0</v>
      </c>
      <c r="F125" s="12">
        <f t="shared" si="10"/>
        <v>0</v>
      </c>
      <c r="G125" s="24">
        <f t="shared" si="11"/>
        <v>379382</v>
      </c>
      <c r="H125" s="29">
        <f t="shared" si="8"/>
        <v>1</v>
      </c>
    </row>
    <row r="126" spans="1:8" s="8" customFormat="1" ht="15.75">
      <c r="A126" s="23" t="s">
        <v>149</v>
      </c>
      <c r="B126" s="23" t="s">
        <v>150</v>
      </c>
      <c r="C126" s="24">
        <v>705210</v>
      </c>
      <c r="D126" s="12">
        <f t="shared" si="9"/>
        <v>0.004374501873999607</v>
      </c>
      <c r="E126" s="24">
        <v>240538.59</v>
      </c>
      <c r="F126" s="12">
        <f t="shared" si="10"/>
        <v>0.004069392479757222</v>
      </c>
      <c r="G126" s="24">
        <f t="shared" si="11"/>
        <v>464671.41000000003</v>
      </c>
      <c r="H126" s="29">
        <f t="shared" si="8"/>
        <v>0.6589121112859999</v>
      </c>
    </row>
    <row r="127" spans="1:8" s="8" customFormat="1" ht="25.5">
      <c r="A127" s="23" t="s">
        <v>151</v>
      </c>
      <c r="B127" s="23" t="s">
        <v>152</v>
      </c>
      <c r="C127" s="24">
        <v>705210</v>
      </c>
      <c r="D127" s="12">
        <f aca="true" t="shared" si="12" ref="D127:D144">C127/$C$266</f>
        <v>0.004374501873999607</v>
      </c>
      <c r="E127" s="24">
        <v>240538.59</v>
      </c>
      <c r="F127" s="12">
        <f aca="true" t="shared" si="13" ref="F127:F144">E127/$E$266</f>
        <v>0.004069392479757222</v>
      </c>
      <c r="G127" s="24">
        <f aca="true" t="shared" si="14" ref="G127:G144">C127-E127</f>
        <v>464671.41000000003</v>
      </c>
      <c r="H127" s="29">
        <f t="shared" si="8"/>
        <v>0.6589121112859999</v>
      </c>
    </row>
    <row r="128" spans="1:8" s="8" customFormat="1" ht="15.75">
      <c r="A128" s="23" t="s">
        <v>268</v>
      </c>
      <c r="B128" s="23" t="s">
        <v>269</v>
      </c>
      <c r="C128" s="24">
        <v>444783</v>
      </c>
      <c r="D128" s="12">
        <f t="shared" si="12"/>
        <v>0.0027590420825331</v>
      </c>
      <c r="E128" s="24">
        <v>244133.6</v>
      </c>
      <c r="F128" s="12">
        <f t="shared" si="13"/>
        <v>0.004130212270289178</v>
      </c>
      <c r="G128" s="24">
        <f t="shared" si="14"/>
        <v>200649.4</v>
      </c>
      <c r="H128" s="29">
        <f t="shared" si="8"/>
        <v>0.4511175112358161</v>
      </c>
    </row>
    <row r="129" spans="1:8" s="8" customFormat="1" ht="15.75">
      <c r="A129" s="23" t="s">
        <v>270</v>
      </c>
      <c r="B129" s="23" t="s">
        <v>271</v>
      </c>
      <c r="C129" s="24">
        <v>444783</v>
      </c>
      <c r="D129" s="12">
        <f t="shared" si="12"/>
        <v>0.0027590420825331</v>
      </c>
      <c r="E129" s="24">
        <v>244133.6</v>
      </c>
      <c r="F129" s="12">
        <f t="shared" si="13"/>
        <v>0.004130212270289178</v>
      </c>
      <c r="G129" s="24">
        <f t="shared" si="14"/>
        <v>200649.4</v>
      </c>
      <c r="H129" s="29">
        <f t="shared" si="8"/>
        <v>0.4511175112358161</v>
      </c>
    </row>
    <row r="130" spans="1:8" s="8" customFormat="1" ht="15.75">
      <c r="A130" s="21" t="s">
        <v>153</v>
      </c>
      <c r="B130" s="21" t="s">
        <v>154</v>
      </c>
      <c r="C130" s="22">
        <v>5185947</v>
      </c>
      <c r="D130" s="12">
        <f t="shared" si="12"/>
        <v>0.03216904875138277</v>
      </c>
      <c r="E130" s="22">
        <v>211311.22</v>
      </c>
      <c r="F130" s="12">
        <f t="shared" si="13"/>
        <v>0.0035749286197957835</v>
      </c>
      <c r="G130" s="22">
        <f t="shared" si="14"/>
        <v>4974635.78</v>
      </c>
      <c r="H130" s="29">
        <f t="shared" si="8"/>
        <v>0.9592531084486595</v>
      </c>
    </row>
    <row r="131" spans="1:8" s="8" customFormat="1" ht="15.75">
      <c r="A131" s="23" t="s">
        <v>155</v>
      </c>
      <c r="B131" s="23" t="s">
        <v>156</v>
      </c>
      <c r="C131" s="24">
        <v>1399459</v>
      </c>
      <c r="D131" s="12">
        <f t="shared" si="12"/>
        <v>0.00868101135560417</v>
      </c>
      <c r="E131" s="24">
        <v>42742.7</v>
      </c>
      <c r="F131" s="12">
        <f t="shared" si="13"/>
        <v>0.0007231139998971433</v>
      </c>
      <c r="G131" s="24">
        <f t="shared" si="14"/>
        <v>1356716.3</v>
      </c>
      <c r="H131" s="29">
        <f t="shared" si="8"/>
        <v>0.9694576975817084</v>
      </c>
    </row>
    <row r="132" spans="1:8" s="8" customFormat="1" ht="15.75">
      <c r="A132" s="23" t="s">
        <v>157</v>
      </c>
      <c r="B132" s="23" t="s">
        <v>158</v>
      </c>
      <c r="C132" s="24">
        <v>1399459</v>
      </c>
      <c r="D132" s="12">
        <f t="shared" si="12"/>
        <v>0.00868101135560417</v>
      </c>
      <c r="E132" s="24">
        <v>42742.7</v>
      </c>
      <c r="F132" s="12">
        <f t="shared" si="13"/>
        <v>0.0007231139998971433</v>
      </c>
      <c r="G132" s="24">
        <f t="shared" si="14"/>
        <v>1356716.3</v>
      </c>
      <c r="H132" s="29">
        <f t="shared" si="8"/>
        <v>0.9694576975817084</v>
      </c>
    </row>
    <row r="133" spans="1:8" s="8" customFormat="1" ht="15.75">
      <c r="A133" s="23" t="s">
        <v>159</v>
      </c>
      <c r="B133" s="23" t="s">
        <v>160</v>
      </c>
      <c r="C133" s="24">
        <v>1980639</v>
      </c>
      <c r="D133" s="12">
        <f t="shared" si="12"/>
        <v>0.01228614032304804</v>
      </c>
      <c r="E133" s="24">
        <v>38763.85</v>
      </c>
      <c r="F133" s="12">
        <f t="shared" si="13"/>
        <v>0.0006558004670952672</v>
      </c>
      <c r="G133" s="24">
        <f t="shared" si="14"/>
        <v>1941875.15</v>
      </c>
      <c r="H133" s="29">
        <f t="shared" si="8"/>
        <v>0.9804286141997607</v>
      </c>
    </row>
    <row r="134" spans="1:8" s="8" customFormat="1" ht="15.75">
      <c r="A134" s="23" t="s">
        <v>161</v>
      </c>
      <c r="B134" s="23" t="s">
        <v>162</v>
      </c>
      <c r="C134" s="24">
        <v>1980639</v>
      </c>
      <c r="D134" s="12">
        <f t="shared" si="12"/>
        <v>0.01228614032304804</v>
      </c>
      <c r="E134" s="24">
        <v>38763.85</v>
      </c>
      <c r="F134" s="12">
        <f t="shared" si="13"/>
        <v>0.0006558004670952672</v>
      </c>
      <c r="G134" s="24">
        <f t="shared" si="14"/>
        <v>1941875.15</v>
      </c>
      <c r="H134" s="29">
        <f t="shared" si="8"/>
        <v>0.9804286141997607</v>
      </c>
    </row>
    <row r="135" spans="1:8" s="8" customFormat="1" ht="15.75">
      <c r="A135" s="23" t="s">
        <v>163</v>
      </c>
      <c r="B135" s="23" t="s">
        <v>164</v>
      </c>
      <c r="C135" s="24">
        <v>1805849</v>
      </c>
      <c r="D135" s="12">
        <f t="shared" si="12"/>
        <v>0.011201897072730558</v>
      </c>
      <c r="E135" s="24">
        <v>129804.67</v>
      </c>
      <c r="F135" s="12">
        <f t="shared" si="13"/>
        <v>0.002196014152803373</v>
      </c>
      <c r="G135" s="24">
        <f t="shared" si="14"/>
        <v>1676044.33</v>
      </c>
      <c r="H135" s="29">
        <f t="shared" si="8"/>
        <v>0.9281198649499488</v>
      </c>
    </row>
    <row r="136" spans="1:8" s="8" customFormat="1" ht="15.75">
      <c r="A136" s="23" t="s">
        <v>165</v>
      </c>
      <c r="B136" s="23" t="s">
        <v>166</v>
      </c>
      <c r="C136" s="24">
        <v>1805849</v>
      </c>
      <c r="D136" s="12">
        <f t="shared" si="12"/>
        <v>0.011201897072730558</v>
      </c>
      <c r="E136" s="24">
        <v>129804.67</v>
      </c>
      <c r="F136" s="12">
        <f t="shared" si="13"/>
        <v>0.002196014152803373</v>
      </c>
      <c r="G136" s="24">
        <f t="shared" si="14"/>
        <v>1676044.33</v>
      </c>
      <c r="H136" s="29">
        <f t="shared" si="8"/>
        <v>0.9281198649499488</v>
      </c>
    </row>
    <row r="137" spans="1:8" s="8" customFormat="1" ht="15.75">
      <c r="A137" s="21" t="s">
        <v>167</v>
      </c>
      <c r="B137" s="21" t="s">
        <v>168</v>
      </c>
      <c r="C137" s="22">
        <v>1426332</v>
      </c>
      <c r="D137" s="12">
        <f t="shared" si="12"/>
        <v>0.008847707784838003</v>
      </c>
      <c r="E137" s="22">
        <v>424982.31</v>
      </c>
      <c r="F137" s="12">
        <f t="shared" si="13"/>
        <v>0.007189781133845726</v>
      </c>
      <c r="G137" s="22">
        <f t="shared" si="14"/>
        <v>1001349.69</v>
      </c>
      <c r="H137" s="29">
        <f aca="true" t="shared" si="15" ref="H137:H200">G137/C137</f>
        <v>0.7020453092267438</v>
      </c>
    </row>
    <row r="138" spans="1:8" s="8" customFormat="1" ht="15.75">
      <c r="A138" s="23" t="s">
        <v>272</v>
      </c>
      <c r="B138" s="23" t="s">
        <v>273</v>
      </c>
      <c r="C138" s="24">
        <v>131000</v>
      </c>
      <c r="D138" s="12">
        <f t="shared" si="12"/>
        <v>0.0008126086491881122</v>
      </c>
      <c r="E138" s="24">
        <v>3000</v>
      </c>
      <c r="F138" s="12">
        <f t="shared" si="13"/>
        <v>5.0753508779076425E-05</v>
      </c>
      <c r="G138" s="24">
        <f t="shared" si="14"/>
        <v>128000</v>
      </c>
      <c r="H138" s="29">
        <f t="shared" si="15"/>
        <v>0.9770992366412213</v>
      </c>
    </row>
    <row r="139" spans="1:8" s="8" customFormat="1" ht="15.75">
      <c r="A139" s="23" t="s">
        <v>274</v>
      </c>
      <c r="B139" s="23" t="s">
        <v>275</v>
      </c>
      <c r="C139" s="24">
        <v>131000</v>
      </c>
      <c r="D139" s="12">
        <f t="shared" si="12"/>
        <v>0.0008126086491881122</v>
      </c>
      <c r="E139" s="24">
        <v>3000</v>
      </c>
      <c r="F139" s="12">
        <f t="shared" si="13"/>
        <v>5.0753508779076425E-05</v>
      </c>
      <c r="G139" s="24">
        <f t="shared" si="14"/>
        <v>128000</v>
      </c>
      <c r="H139" s="29">
        <f t="shared" si="15"/>
        <v>0.9770992366412213</v>
      </c>
    </row>
    <row r="140" spans="1:8" s="8" customFormat="1" ht="15.75">
      <c r="A140" s="23" t="s">
        <v>169</v>
      </c>
      <c r="B140" s="23" t="s">
        <v>170</v>
      </c>
      <c r="C140" s="24">
        <v>1295332</v>
      </c>
      <c r="D140" s="12">
        <f t="shared" si="12"/>
        <v>0.008035099135649891</v>
      </c>
      <c r="E140" s="24">
        <v>421982.31</v>
      </c>
      <c r="F140" s="12">
        <f t="shared" si="13"/>
        <v>0.00713902762506665</v>
      </c>
      <c r="G140" s="24">
        <f t="shared" si="14"/>
        <v>873349.69</v>
      </c>
      <c r="H140" s="29">
        <f t="shared" si="15"/>
        <v>0.6742284526283608</v>
      </c>
    </row>
    <row r="141" spans="1:8" s="8" customFormat="1" ht="15.75">
      <c r="A141" s="23" t="s">
        <v>171</v>
      </c>
      <c r="B141" s="23" t="s">
        <v>170</v>
      </c>
      <c r="C141" s="24">
        <v>1295332</v>
      </c>
      <c r="D141" s="12">
        <f t="shared" si="12"/>
        <v>0.008035099135649891</v>
      </c>
      <c r="E141" s="24">
        <v>421982.31</v>
      </c>
      <c r="F141" s="12">
        <f t="shared" si="13"/>
        <v>0.00713902762506665</v>
      </c>
      <c r="G141" s="24">
        <f t="shared" si="14"/>
        <v>873349.69</v>
      </c>
      <c r="H141" s="29">
        <f t="shared" si="15"/>
        <v>0.6742284526283608</v>
      </c>
    </row>
    <row r="142" spans="1:8" s="8" customFormat="1" ht="15.75">
      <c r="A142" s="21" t="s">
        <v>172</v>
      </c>
      <c r="B142" s="21" t="s">
        <v>173</v>
      </c>
      <c r="C142" s="22">
        <v>797720</v>
      </c>
      <c r="D142" s="12">
        <f t="shared" si="12"/>
        <v>0.004948352455193442</v>
      </c>
      <c r="E142" s="22">
        <v>183217.09</v>
      </c>
      <c r="F142" s="12">
        <f t="shared" si="13"/>
        <v>0.0030996367285972787</v>
      </c>
      <c r="G142" s="22">
        <f t="shared" si="14"/>
        <v>614502.91</v>
      </c>
      <c r="H142" s="29">
        <f t="shared" si="15"/>
        <v>0.7703240610740612</v>
      </c>
    </row>
    <row r="143" spans="1:8" s="8" customFormat="1" ht="15.75">
      <c r="A143" s="23" t="s">
        <v>174</v>
      </c>
      <c r="B143" s="23" t="s">
        <v>175</v>
      </c>
      <c r="C143" s="24">
        <v>797720</v>
      </c>
      <c r="D143" s="12">
        <f t="shared" si="12"/>
        <v>0.004948352455193442</v>
      </c>
      <c r="E143" s="24">
        <v>183217.09</v>
      </c>
      <c r="F143" s="12">
        <f t="shared" si="13"/>
        <v>0.0030996367285972787</v>
      </c>
      <c r="G143" s="24">
        <f t="shared" si="14"/>
        <v>614502.91</v>
      </c>
      <c r="H143" s="29">
        <f t="shared" si="15"/>
        <v>0.7703240610740612</v>
      </c>
    </row>
    <row r="144" spans="1:8" s="8" customFormat="1" ht="15.75">
      <c r="A144" s="23" t="s">
        <v>176</v>
      </c>
      <c r="B144" s="23" t="s">
        <v>177</v>
      </c>
      <c r="C144" s="24">
        <v>797720</v>
      </c>
      <c r="D144" s="12">
        <f t="shared" si="12"/>
        <v>0.004948352455193442</v>
      </c>
      <c r="E144" s="24">
        <v>183217.09</v>
      </c>
      <c r="F144" s="12">
        <f t="shared" si="13"/>
        <v>0.0030996367285972787</v>
      </c>
      <c r="G144" s="24">
        <f t="shared" si="14"/>
        <v>614502.91</v>
      </c>
      <c r="H144" s="29">
        <f t="shared" si="15"/>
        <v>0.7703240610740612</v>
      </c>
    </row>
    <row r="145" spans="1:8" s="8" customFormat="1" ht="15.75">
      <c r="A145" s="23"/>
      <c r="B145" s="23"/>
      <c r="C145" s="24"/>
      <c r="D145" s="24"/>
      <c r="E145" s="24"/>
      <c r="F145" s="24"/>
      <c r="G145" s="24"/>
      <c r="H145" s="29"/>
    </row>
    <row r="146" spans="1:8" s="9" customFormat="1" ht="15.75">
      <c r="A146" s="52" t="s">
        <v>291</v>
      </c>
      <c r="B146" s="52"/>
      <c r="C146" s="13">
        <f>C149+C154+C159+C164</f>
        <v>43019239</v>
      </c>
      <c r="D146" s="12">
        <f>C146/$C$266</f>
        <v>0.2668534785716836</v>
      </c>
      <c r="E146" s="13">
        <f aca="true" t="shared" si="16" ref="E146:G146">E149+E154+E159+E164</f>
        <v>11965125</v>
      </c>
      <c r="F146" s="12">
        <f>E146/$E$266</f>
        <v>0.20242402557674893</v>
      </c>
      <c r="G146" s="13">
        <f t="shared" si="16"/>
        <v>31054114</v>
      </c>
      <c r="H146" s="29">
        <f t="shared" si="15"/>
        <v>0.7218657215205504</v>
      </c>
    </row>
    <row r="147" spans="1:8" s="8" customFormat="1" ht="15.75">
      <c r="A147" s="54" t="s">
        <v>292</v>
      </c>
      <c r="B147" s="54"/>
      <c r="C147" s="19"/>
      <c r="D147" s="20"/>
      <c r="E147" s="19"/>
      <c r="F147" s="19"/>
      <c r="G147" s="17"/>
      <c r="H147" s="29"/>
    </row>
    <row r="148" spans="1:8" s="8" customFormat="1" ht="15.75">
      <c r="A148" s="19"/>
      <c r="B148" s="18" t="s">
        <v>0</v>
      </c>
      <c r="C148" s="19"/>
      <c r="D148" s="20"/>
      <c r="E148" s="19"/>
      <c r="F148" s="19"/>
      <c r="G148" s="17"/>
      <c r="H148" s="29"/>
    </row>
    <row r="149" spans="1:8" s="8" customFormat="1" ht="25.5">
      <c r="A149" s="21" t="s">
        <v>1</v>
      </c>
      <c r="B149" s="21" t="s">
        <v>2</v>
      </c>
      <c r="C149" s="22">
        <v>29977609</v>
      </c>
      <c r="D149" s="12">
        <f>C149/$C$266</f>
        <v>0.18595468973572057</v>
      </c>
      <c r="E149" s="22">
        <v>8555735</v>
      </c>
      <c r="F149" s="12">
        <f>E149/$E$266</f>
        <v>0.14474452381131714</v>
      </c>
      <c r="G149" s="22">
        <f>C149-E149</f>
        <v>21421874</v>
      </c>
      <c r="H149" s="29">
        <f t="shared" si="15"/>
        <v>0.7145958171647379</v>
      </c>
    </row>
    <row r="150" spans="1:8" s="8" customFormat="1" ht="15.75">
      <c r="A150" s="21" t="s">
        <v>3</v>
      </c>
      <c r="B150" s="21" t="s">
        <v>4</v>
      </c>
      <c r="C150" s="22">
        <v>29977609</v>
      </c>
      <c r="D150" s="12">
        <f>C150/$C$266</f>
        <v>0.18595468973572057</v>
      </c>
      <c r="E150" s="22">
        <v>8555735</v>
      </c>
      <c r="F150" s="12">
        <f>E150/$E$266</f>
        <v>0.14474452381131714</v>
      </c>
      <c r="G150" s="22">
        <f>C150-E150</f>
        <v>21421874</v>
      </c>
      <c r="H150" s="29">
        <f t="shared" si="15"/>
        <v>0.7145958171647379</v>
      </c>
    </row>
    <row r="151" spans="1:8" s="8" customFormat="1" ht="15.75">
      <c r="A151" s="23" t="s">
        <v>5</v>
      </c>
      <c r="B151" s="23" t="s">
        <v>6</v>
      </c>
      <c r="C151" s="24">
        <v>29977609</v>
      </c>
      <c r="D151" s="12">
        <f>C151/$C$266</f>
        <v>0.18595468973572057</v>
      </c>
      <c r="E151" s="24">
        <v>8555735</v>
      </c>
      <c r="F151" s="12">
        <f>E151/$E$266</f>
        <v>0.14474452381131714</v>
      </c>
      <c r="G151" s="24">
        <f>C151-E151</f>
        <v>21421874</v>
      </c>
      <c r="H151" s="29">
        <f t="shared" si="15"/>
        <v>0.7145958171647379</v>
      </c>
    </row>
    <row r="152" spans="1:8" s="8" customFormat="1" ht="15.75">
      <c r="A152" s="23" t="s">
        <v>7</v>
      </c>
      <c r="B152" s="23" t="s">
        <v>8</v>
      </c>
      <c r="C152" s="24">
        <v>29977609</v>
      </c>
      <c r="D152" s="12">
        <f>C152/$C$266</f>
        <v>0.18595468973572057</v>
      </c>
      <c r="E152" s="24">
        <v>8555735</v>
      </c>
      <c r="F152" s="12">
        <f>E152/$E$266</f>
        <v>0.14474452381131714</v>
      </c>
      <c r="G152" s="24">
        <f>C152-E152</f>
        <v>21421874</v>
      </c>
      <c r="H152" s="29">
        <f t="shared" si="15"/>
        <v>0.7145958171647379</v>
      </c>
    </row>
    <row r="153" spans="1:8" s="8" customFormat="1" ht="15.75">
      <c r="A153" s="19"/>
      <c r="B153" s="18" t="s">
        <v>9</v>
      </c>
      <c r="C153" s="19"/>
      <c r="D153" s="20"/>
      <c r="E153" s="19"/>
      <c r="F153" s="19"/>
      <c r="G153" s="19"/>
      <c r="H153" s="29"/>
    </row>
    <row r="154" spans="1:8" s="8" customFormat="1" ht="25.5">
      <c r="A154" s="21" t="s">
        <v>1</v>
      </c>
      <c r="B154" s="21" t="s">
        <v>2</v>
      </c>
      <c r="C154" s="22">
        <v>5444380</v>
      </c>
      <c r="D154" s="12">
        <f>C154/$C$266</f>
        <v>0.033772139522647134</v>
      </c>
      <c r="E154" s="22">
        <v>1150360</v>
      </c>
      <c r="F154" s="12">
        <f>E154/$E$266</f>
        <v>0.019461602119699453</v>
      </c>
      <c r="G154" s="22">
        <f>C154-E154</f>
        <v>4294020</v>
      </c>
      <c r="H154" s="29">
        <f t="shared" si="15"/>
        <v>0.7887068867345777</v>
      </c>
    </row>
    <row r="155" spans="1:8" s="8" customFormat="1" ht="15.75">
      <c r="A155" s="21" t="s">
        <v>3</v>
      </c>
      <c r="B155" s="21" t="s">
        <v>4</v>
      </c>
      <c r="C155" s="22">
        <v>5444380</v>
      </c>
      <c r="D155" s="12">
        <f>C155/$C$266</f>
        <v>0.033772139522647134</v>
      </c>
      <c r="E155" s="22">
        <v>1150360</v>
      </c>
      <c r="F155" s="12">
        <f>E155/$E$266</f>
        <v>0.019461602119699453</v>
      </c>
      <c r="G155" s="22">
        <f>C155-E155</f>
        <v>4294020</v>
      </c>
      <c r="H155" s="29">
        <f t="shared" si="15"/>
        <v>0.7887068867345777</v>
      </c>
    </row>
    <row r="156" spans="1:8" s="8" customFormat="1" ht="15.75">
      <c r="A156" s="23" t="s">
        <v>5</v>
      </c>
      <c r="B156" s="23" t="s">
        <v>6</v>
      </c>
      <c r="C156" s="24">
        <v>5444380</v>
      </c>
      <c r="D156" s="12">
        <f>C156/$C$266</f>
        <v>0.033772139522647134</v>
      </c>
      <c r="E156" s="24">
        <v>1150360</v>
      </c>
      <c r="F156" s="12">
        <f>E156/$E$266</f>
        <v>0.019461602119699453</v>
      </c>
      <c r="G156" s="24">
        <f>C156-E156</f>
        <v>4294020</v>
      </c>
      <c r="H156" s="29">
        <f t="shared" si="15"/>
        <v>0.7887068867345777</v>
      </c>
    </row>
    <row r="157" spans="1:8" s="8" customFormat="1" ht="15.75">
      <c r="A157" s="23" t="s">
        <v>7</v>
      </c>
      <c r="B157" s="23" t="s">
        <v>8</v>
      </c>
      <c r="C157" s="24">
        <v>5444380</v>
      </c>
      <c r="D157" s="12">
        <f>C157/$C$266</f>
        <v>0.033772139522647134</v>
      </c>
      <c r="E157" s="24">
        <v>1150360</v>
      </c>
      <c r="F157" s="12">
        <f>E157/$E$266</f>
        <v>0.019461602119699453</v>
      </c>
      <c r="G157" s="24">
        <f>C157-E157</f>
        <v>4294020</v>
      </c>
      <c r="H157" s="29">
        <f t="shared" si="15"/>
        <v>0.7887068867345777</v>
      </c>
    </row>
    <row r="158" spans="1:8" s="8" customFormat="1" ht="15.75">
      <c r="A158" s="19"/>
      <c r="B158" s="18" t="s">
        <v>10</v>
      </c>
      <c r="C158" s="19"/>
      <c r="D158" s="20"/>
      <c r="E158" s="19"/>
      <c r="F158" s="19"/>
      <c r="G158" s="19"/>
      <c r="H158" s="29"/>
    </row>
    <row r="159" spans="1:8" s="8" customFormat="1" ht="25.5">
      <c r="A159" s="21" t="s">
        <v>1</v>
      </c>
      <c r="B159" s="21" t="s">
        <v>2</v>
      </c>
      <c r="C159" s="22">
        <v>7580250</v>
      </c>
      <c r="D159" s="12">
        <f>C159/$C$266</f>
        <v>0.04702119628250524</v>
      </c>
      <c r="E159" s="22">
        <v>2171030</v>
      </c>
      <c r="F159" s="12">
        <f>E159/$E$266</f>
        <v>0.03672913005487943</v>
      </c>
      <c r="G159" s="22">
        <f>C159-E159</f>
        <v>5409220</v>
      </c>
      <c r="H159" s="29">
        <f t="shared" si="15"/>
        <v>0.7135938788298539</v>
      </c>
    </row>
    <row r="160" spans="1:8" s="8" customFormat="1" ht="15.75">
      <c r="A160" s="21" t="s">
        <v>3</v>
      </c>
      <c r="B160" s="21" t="s">
        <v>4</v>
      </c>
      <c r="C160" s="22">
        <v>7580250</v>
      </c>
      <c r="D160" s="12">
        <f>C160/$C$266</f>
        <v>0.04702119628250524</v>
      </c>
      <c r="E160" s="22">
        <v>2171030</v>
      </c>
      <c r="F160" s="12">
        <f>E160/$E$266</f>
        <v>0.03672913005487943</v>
      </c>
      <c r="G160" s="22">
        <f>C160-E160</f>
        <v>5409220</v>
      </c>
      <c r="H160" s="29">
        <f t="shared" si="15"/>
        <v>0.7135938788298539</v>
      </c>
    </row>
    <row r="161" spans="1:8" s="8" customFormat="1" ht="15.75">
      <c r="A161" s="23" t="s">
        <v>5</v>
      </c>
      <c r="B161" s="23" t="s">
        <v>6</v>
      </c>
      <c r="C161" s="24">
        <v>7580250</v>
      </c>
      <c r="D161" s="12">
        <f>C161/$C$266</f>
        <v>0.04702119628250524</v>
      </c>
      <c r="E161" s="24">
        <v>2171030</v>
      </c>
      <c r="F161" s="12">
        <f>E161/$E$266</f>
        <v>0.03672913005487943</v>
      </c>
      <c r="G161" s="24">
        <f>C161-E161</f>
        <v>5409220</v>
      </c>
      <c r="H161" s="29">
        <f t="shared" si="15"/>
        <v>0.7135938788298539</v>
      </c>
    </row>
    <row r="162" spans="1:8" s="8" customFormat="1" ht="15.75">
      <c r="A162" s="23" t="s">
        <v>7</v>
      </c>
      <c r="B162" s="23" t="s">
        <v>8</v>
      </c>
      <c r="C162" s="24">
        <v>7580250</v>
      </c>
      <c r="D162" s="12">
        <f>C162/$C$266</f>
        <v>0.04702119628250524</v>
      </c>
      <c r="E162" s="24">
        <v>2171030</v>
      </c>
      <c r="F162" s="12">
        <f>E162/$E$266</f>
        <v>0.03672913005487943</v>
      </c>
      <c r="G162" s="24">
        <f>C162-E162</f>
        <v>5409220</v>
      </c>
      <c r="H162" s="29">
        <f t="shared" si="15"/>
        <v>0.7135938788298539</v>
      </c>
    </row>
    <row r="163" spans="1:8" s="8" customFormat="1" ht="15.75">
      <c r="A163" s="17"/>
      <c r="B163" s="18" t="s">
        <v>11</v>
      </c>
      <c r="C163" s="19"/>
      <c r="D163" s="20"/>
      <c r="E163" s="19"/>
      <c r="F163" s="19"/>
      <c r="G163" s="19"/>
      <c r="H163" s="29"/>
    </row>
    <row r="164" spans="1:8" s="8" customFormat="1" ht="25.5">
      <c r="A164" s="21" t="s">
        <v>1</v>
      </c>
      <c r="B164" s="21" t="s">
        <v>2</v>
      </c>
      <c r="C164" s="22">
        <v>17000</v>
      </c>
      <c r="D164" s="12">
        <f>C164/$C$266</f>
        <v>0.00010545303081067104</v>
      </c>
      <c r="E164" s="22">
        <v>88000</v>
      </c>
      <c r="F164" s="12">
        <f>E164/$E$266</f>
        <v>0.0014887695908529085</v>
      </c>
      <c r="G164" s="22">
        <f>C164-E164</f>
        <v>-71000</v>
      </c>
      <c r="H164" s="29">
        <f t="shared" si="15"/>
        <v>-4.176470588235294</v>
      </c>
    </row>
    <row r="165" spans="1:8" s="8" customFormat="1" ht="15.75">
      <c r="A165" s="21" t="s">
        <v>3</v>
      </c>
      <c r="B165" s="21" t="s">
        <v>4</v>
      </c>
      <c r="C165" s="22">
        <v>17000</v>
      </c>
      <c r="D165" s="12">
        <f>C165/$C$266</f>
        <v>0.00010545303081067104</v>
      </c>
      <c r="E165" s="22">
        <v>88000</v>
      </c>
      <c r="F165" s="12">
        <f>E165/$E$266</f>
        <v>0.0014887695908529085</v>
      </c>
      <c r="G165" s="22">
        <f>C165-E165</f>
        <v>-71000</v>
      </c>
      <c r="H165" s="29">
        <f t="shared" si="15"/>
        <v>-4.176470588235294</v>
      </c>
    </row>
    <row r="166" spans="1:8" s="8" customFormat="1" ht="15.75">
      <c r="A166" s="23" t="s">
        <v>5</v>
      </c>
      <c r="B166" s="23" t="s">
        <v>6</v>
      </c>
      <c r="C166" s="24">
        <v>17000</v>
      </c>
      <c r="D166" s="12">
        <f>C166/$C$266</f>
        <v>0.00010545303081067104</v>
      </c>
      <c r="E166" s="24">
        <v>88000</v>
      </c>
      <c r="F166" s="12">
        <f>E166/$E$266</f>
        <v>0.0014887695908529085</v>
      </c>
      <c r="G166" s="24">
        <f>C166-E166</f>
        <v>-71000</v>
      </c>
      <c r="H166" s="29">
        <f t="shared" si="15"/>
        <v>-4.176470588235294</v>
      </c>
    </row>
    <row r="167" spans="1:8" s="8" customFormat="1" ht="15.75">
      <c r="A167" s="23" t="s">
        <v>7</v>
      </c>
      <c r="B167" s="23" t="s">
        <v>8</v>
      </c>
      <c r="C167" s="24">
        <v>17000</v>
      </c>
      <c r="D167" s="12">
        <f>C167/$C$266</f>
        <v>0.00010545303081067104</v>
      </c>
      <c r="E167" s="24">
        <v>88000</v>
      </c>
      <c r="F167" s="12">
        <f>E167/$E$266</f>
        <v>0.0014887695908529085</v>
      </c>
      <c r="G167" s="24">
        <f>C167-E167</f>
        <v>-71000</v>
      </c>
      <c r="H167" s="29">
        <f t="shared" si="15"/>
        <v>-4.176470588235294</v>
      </c>
    </row>
    <row r="168" spans="1:8" s="8" customFormat="1" ht="15.75">
      <c r="A168" s="17"/>
      <c r="B168" s="21"/>
      <c r="C168" s="22"/>
      <c r="D168" s="24"/>
      <c r="E168" s="22"/>
      <c r="F168" s="22"/>
      <c r="G168" s="22"/>
      <c r="H168" s="29"/>
    </row>
    <row r="169" spans="1:8" s="10" customFormat="1" ht="15.75">
      <c r="A169" s="52" t="s">
        <v>293</v>
      </c>
      <c r="B169" s="52"/>
      <c r="C169" s="11">
        <f>C171+C182+C212+C261</f>
        <v>10000001</v>
      </c>
      <c r="D169" s="12">
        <f>C169/$C$266</f>
        <v>0.06203120079763184</v>
      </c>
      <c r="E169" s="11">
        <f aca="true" t="shared" si="17" ref="E169:G169">E171+E182+E212+E261</f>
        <v>3387403.87</v>
      </c>
      <c r="F169" s="12">
        <f>E169/$E$266</f>
        <v>0.05730754401810749</v>
      </c>
      <c r="G169" s="11">
        <f t="shared" si="17"/>
        <v>6612597.130000001</v>
      </c>
      <c r="H169" s="29">
        <f t="shared" si="15"/>
        <v>0.6612596468740354</v>
      </c>
    </row>
    <row r="170" spans="1:8" s="9" customFormat="1" ht="16.5">
      <c r="A170" s="55" t="s">
        <v>294</v>
      </c>
      <c r="B170" s="55"/>
      <c r="C170" s="25"/>
      <c r="D170" s="26"/>
      <c r="E170" s="25"/>
      <c r="F170" s="27"/>
      <c r="G170" s="28"/>
      <c r="H170" s="29"/>
    </row>
    <row r="171" spans="1:8" s="8" customFormat="1" ht="15.75">
      <c r="A171" s="21" t="s">
        <v>12</v>
      </c>
      <c r="B171" s="21" t="s">
        <v>13</v>
      </c>
      <c r="C171" s="22">
        <v>5995641</v>
      </c>
      <c r="D171" s="12">
        <f aca="true" t="shared" si="18" ref="D171:D202">C171/$C$266</f>
        <v>0.037191677358983675</v>
      </c>
      <c r="E171" s="22">
        <v>2546657.68</v>
      </c>
      <c r="F171" s="12">
        <f aca="true" t="shared" si="19" ref="F171:F202">E171/$E$266</f>
        <v>0.04308393763972747</v>
      </c>
      <c r="G171" s="22">
        <f aca="true" t="shared" si="20" ref="G171:G202">C171-E171</f>
        <v>3448983.32</v>
      </c>
      <c r="H171" s="29">
        <f t="shared" si="15"/>
        <v>0.5752484713477675</v>
      </c>
    </row>
    <row r="172" spans="1:8" s="8" customFormat="1" ht="15.75">
      <c r="A172" s="21" t="s">
        <v>14</v>
      </c>
      <c r="B172" s="21" t="s">
        <v>15</v>
      </c>
      <c r="C172" s="22">
        <v>5112936</v>
      </c>
      <c r="D172" s="12">
        <f t="shared" si="18"/>
        <v>0.03171615279652877</v>
      </c>
      <c r="E172" s="22">
        <v>2540572.23</v>
      </c>
      <c r="F172" s="12">
        <f t="shared" si="19"/>
        <v>0.042980984993060925</v>
      </c>
      <c r="G172" s="22">
        <f t="shared" si="20"/>
        <v>2572363.77</v>
      </c>
      <c r="H172" s="29">
        <f t="shared" si="15"/>
        <v>0.5031089319326508</v>
      </c>
    </row>
    <row r="173" spans="1:8" s="8" customFormat="1" ht="15.75">
      <c r="A173" s="23" t="s">
        <v>16</v>
      </c>
      <c r="B173" s="23" t="s">
        <v>17</v>
      </c>
      <c r="C173" s="24">
        <v>5112936</v>
      </c>
      <c r="D173" s="12">
        <f t="shared" si="18"/>
        <v>0.03171615279652877</v>
      </c>
      <c r="E173" s="24">
        <v>2540572.23</v>
      </c>
      <c r="F173" s="12">
        <f t="shared" si="19"/>
        <v>0.042980984993060925</v>
      </c>
      <c r="G173" s="24">
        <f t="shared" si="20"/>
        <v>2572363.77</v>
      </c>
      <c r="H173" s="29">
        <f t="shared" si="15"/>
        <v>0.5031089319326508</v>
      </c>
    </row>
    <row r="174" spans="1:8" s="8" customFormat="1" ht="15.75">
      <c r="A174" s="23" t="s">
        <v>18</v>
      </c>
      <c r="B174" s="23" t="s">
        <v>19</v>
      </c>
      <c r="C174" s="24">
        <v>5112936</v>
      </c>
      <c r="D174" s="12">
        <f t="shared" si="18"/>
        <v>0.03171615279652877</v>
      </c>
      <c r="E174" s="24">
        <v>2540572.23</v>
      </c>
      <c r="F174" s="12">
        <f t="shared" si="19"/>
        <v>0.042980984993060925</v>
      </c>
      <c r="G174" s="24">
        <f t="shared" si="20"/>
        <v>2572363.77</v>
      </c>
      <c r="H174" s="29">
        <f t="shared" si="15"/>
        <v>0.5031089319326508</v>
      </c>
    </row>
    <row r="175" spans="1:8" s="8" customFormat="1" ht="15.75">
      <c r="A175" s="21" t="s">
        <v>20</v>
      </c>
      <c r="B175" s="21" t="s">
        <v>21</v>
      </c>
      <c r="C175" s="22">
        <v>568105</v>
      </c>
      <c r="D175" s="12">
        <f t="shared" si="18"/>
        <v>0.0035240231805115456</v>
      </c>
      <c r="E175" s="22">
        <v>6085.45</v>
      </c>
      <c r="F175" s="12">
        <f t="shared" si="19"/>
        <v>0.00010295264666654354</v>
      </c>
      <c r="G175" s="22">
        <f t="shared" si="20"/>
        <v>562019.55</v>
      </c>
      <c r="H175" s="29">
        <f t="shared" si="15"/>
        <v>0.9892881597591995</v>
      </c>
    </row>
    <row r="176" spans="1:8" s="8" customFormat="1" ht="15.75">
      <c r="A176" s="23" t="s">
        <v>22</v>
      </c>
      <c r="B176" s="23" t="s">
        <v>23</v>
      </c>
      <c r="C176" s="24">
        <v>568105</v>
      </c>
      <c r="D176" s="12">
        <f t="shared" si="18"/>
        <v>0.0035240231805115456</v>
      </c>
      <c r="E176" s="24">
        <v>6085.45</v>
      </c>
      <c r="F176" s="12">
        <f t="shared" si="19"/>
        <v>0.00010295264666654354</v>
      </c>
      <c r="G176" s="24">
        <f t="shared" si="20"/>
        <v>562019.55</v>
      </c>
      <c r="H176" s="29">
        <f t="shared" si="15"/>
        <v>0.9892881597591995</v>
      </c>
    </row>
    <row r="177" spans="1:8" s="8" customFormat="1" ht="15.75">
      <c r="A177" s="23" t="s">
        <v>24</v>
      </c>
      <c r="B177" s="23" t="s">
        <v>25</v>
      </c>
      <c r="C177" s="24">
        <v>568104</v>
      </c>
      <c r="D177" s="12">
        <f t="shared" si="18"/>
        <v>0.003524016977392086</v>
      </c>
      <c r="E177" s="24">
        <v>0</v>
      </c>
      <c r="F177" s="12">
        <f t="shared" si="19"/>
        <v>0</v>
      </c>
      <c r="G177" s="24">
        <f t="shared" si="20"/>
        <v>568104</v>
      </c>
      <c r="H177" s="29">
        <f t="shared" si="15"/>
        <v>1</v>
      </c>
    </row>
    <row r="178" spans="1:8" s="8" customFormat="1" ht="15.75">
      <c r="A178" s="23" t="s">
        <v>26</v>
      </c>
      <c r="B178" s="23" t="s">
        <v>27</v>
      </c>
      <c r="C178" s="24">
        <v>1</v>
      </c>
      <c r="D178" s="12">
        <f t="shared" si="18"/>
        <v>6.203119459451238E-09</v>
      </c>
      <c r="E178" s="24">
        <v>6085.45</v>
      </c>
      <c r="F178" s="12">
        <f t="shared" si="19"/>
        <v>0.00010295264666654354</v>
      </c>
      <c r="G178" s="24">
        <f t="shared" si="20"/>
        <v>-6084.45</v>
      </c>
      <c r="H178" s="29">
        <v>-1</v>
      </c>
    </row>
    <row r="179" spans="1:8" s="8" customFormat="1" ht="15.75">
      <c r="A179" s="21" t="s">
        <v>28</v>
      </c>
      <c r="B179" s="21" t="s">
        <v>29</v>
      </c>
      <c r="C179" s="22">
        <v>314600</v>
      </c>
      <c r="D179" s="12">
        <f t="shared" si="18"/>
        <v>0.0019515013819433593</v>
      </c>
      <c r="E179" s="22">
        <v>0</v>
      </c>
      <c r="F179" s="12">
        <f t="shared" si="19"/>
        <v>0</v>
      </c>
      <c r="G179" s="22">
        <f t="shared" si="20"/>
        <v>314600</v>
      </c>
      <c r="H179" s="29">
        <f t="shared" si="15"/>
        <v>1</v>
      </c>
    </row>
    <row r="180" spans="1:8" s="8" customFormat="1" ht="15.75">
      <c r="A180" s="23" t="s">
        <v>30</v>
      </c>
      <c r="B180" s="23" t="s">
        <v>31</v>
      </c>
      <c r="C180" s="24">
        <v>314600</v>
      </c>
      <c r="D180" s="12">
        <f t="shared" si="18"/>
        <v>0.0019515013819433593</v>
      </c>
      <c r="E180" s="24">
        <v>0</v>
      </c>
      <c r="F180" s="12">
        <f t="shared" si="19"/>
        <v>0</v>
      </c>
      <c r="G180" s="24">
        <f t="shared" si="20"/>
        <v>314600</v>
      </c>
      <c r="H180" s="29">
        <f t="shared" si="15"/>
        <v>1</v>
      </c>
    </row>
    <row r="181" spans="1:8" s="8" customFormat="1" ht="15.75">
      <c r="A181" s="23" t="s">
        <v>32</v>
      </c>
      <c r="B181" s="23" t="s">
        <v>33</v>
      </c>
      <c r="C181" s="24">
        <v>314600</v>
      </c>
      <c r="D181" s="12">
        <f t="shared" si="18"/>
        <v>0.0019515013819433593</v>
      </c>
      <c r="E181" s="24">
        <v>0</v>
      </c>
      <c r="F181" s="12">
        <f t="shared" si="19"/>
        <v>0</v>
      </c>
      <c r="G181" s="24">
        <f t="shared" si="20"/>
        <v>314600</v>
      </c>
      <c r="H181" s="29">
        <f t="shared" si="15"/>
        <v>1</v>
      </c>
    </row>
    <row r="182" spans="1:8" s="8" customFormat="1" ht="15.75">
      <c r="A182" s="21" t="s">
        <v>34</v>
      </c>
      <c r="B182" s="21" t="s">
        <v>35</v>
      </c>
      <c r="C182" s="22">
        <v>1452540</v>
      </c>
      <c r="D182" s="12">
        <f t="shared" si="18"/>
        <v>0.0090102791396313</v>
      </c>
      <c r="E182" s="22">
        <v>0</v>
      </c>
      <c r="F182" s="12">
        <f t="shared" si="19"/>
        <v>0</v>
      </c>
      <c r="G182" s="22">
        <f t="shared" si="20"/>
        <v>1452540</v>
      </c>
      <c r="H182" s="29">
        <f t="shared" si="15"/>
        <v>1</v>
      </c>
    </row>
    <row r="183" spans="1:8" s="8" customFormat="1" ht="25.5">
      <c r="A183" s="21" t="s">
        <v>36</v>
      </c>
      <c r="B183" s="21" t="s">
        <v>37</v>
      </c>
      <c r="C183" s="22">
        <v>1166868</v>
      </c>
      <c r="D183" s="12">
        <f t="shared" si="18"/>
        <v>0.007238221597410947</v>
      </c>
      <c r="E183" s="22">
        <v>0</v>
      </c>
      <c r="F183" s="12">
        <f t="shared" si="19"/>
        <v>0</v>
      </c>
      <c r="G183" s="22">
        <f t="shared" si="20"/>
        <v>1166868</v>
      </c>
      <c r="H183" s="29">
        <f t="shared" si="15"/>
        <v>1</v>
      </c>
    </row>
    <row r="184" spans="1:8" s="8" customFormat="1" ht="15.75">
      <c r="A184" s="23" t="s">
        <v>38</v>
      </c>
      <c r="B184" s="23" t="s">
        <v>39</v>
      </c>
      <c r="C184" s="24">
        <v>341808</v>
      </c>
      <c r="D184" s="12">
        <f t="shared" si="18"/>
        <v>0.002120275856196109</v>
      </c>
      <c r="E184" s="24">
        <v>0</v>
      </c>
      <c r="F184" s="12">
        <f t="shared" si="19"/>
        <v>0</v>
      </c>
      <c r="G184" s="24">
        <f t="shared" si="20"/>
        <v>341808</v>
      </c>
      <c r="H184" s="29">
        <f t="shared" si="15"/>
        <v>1</v>
      </c>
    </row>
    <row r="185" spans="1:8" s="8" customFormat="1" ht="15.75">
      <c r="A185" s="23" t="s">
        <v>40</v>
      </c>
      <c r="B185" s="23" t="s">
        <v>41</v>
      </c>
      <c r="C185" s="24">
        <v>341808</v>
      </c>
      <c r="D185" s="12">
        <f t="shared" si="18"/>
        <v>0.002120275856196109</v>
      </c>
      <c r="E185" s="24">
        <v>0</v>
      </c>
      <c r="F185" s="12">
        <f t="shared" si="19"/>
        <v>0</v>
      </c>
      <c r="G185" s="24">
        <f t="shared" si="20"/>
        <v>341808</v>
      </c>
      <c r="H185" s="29">
        <f t="shared" si="15"/>
        <v>1</v>
      </c>
    </row>
    <row r="186" spans="1:8" s="8" customFormat="1" ht="25.5">
      <c r="A186" s="23" t="s">
        <v>42</v>
      </c>
      <c r="B186" s="23" t="s">
        <v>43</v>
      </c>
      <c r="C186" s="24">
        <v>401136</v>
      </c>
      <c r="D186" s="12">
        <f t="shared" si="18"/>
        <v>0.0024882945274864315</v>
      </c>
      <c r="E186" s="24">
        <v>0</v>
      </c>
      <c r="F186" s="12">
        <f t="shared" si="19"/>
        <v>0</v>
      </c>
      <c r="G186" s="24">
        <f t="shared" si="20"/>
        <v>401136</v>
      </c>
      <c r="H186" s="29">
        <f t="shared" si="15"/>
        <v>1</v>
      </c>
    </row>
    <row r="187" spans="1:8" s="8" customFormat="1" ht="25.5">
      <c r="A187" s="23" t="s">
        <v>44</v>
      </c>
      <c r="B187" s="23" t="s">
        <v>45</v>
      </c>
      <c r="C187" s="24">
        <v>401136</v>
      </c>
      <c r="D187" s="12">
        <f t="shared" si="18"/>
        <v>0.0024882945274864315</v>
      </c>
      <c r="E187" s="24">
        <v>0</v>
      </c>
      <c r="F187" s="12">
        <f t="shared" si="19"/>
        <v>0</v>
      </c>
      <c r="G187" s="24">
        <f t="shared" si="20"/>
        <v>401136</v>
      </c>
      <c r="H187" s="29">
        <f t="shared" si="15"/>
        <v>1</v>
      </c>
    </row>
    <row r="188" spans="1:8" s="8" customFormat="1" ht="15.75">
      <c r="A188" s="23" t="s">
        <v>46</v>
      </c>
      <c r="B188" s="23" t="s">
        <v>47</v>
      </c>
      <c r="C188" s="24">
        <v>401736</v>
      </c>
      <c r="D188" s="12">
        <f t="shared" si="18"/>
        <v>0.0024920163991621024</v>
      </c>
      <c r="E188" s="24">
        <v>0</v>
      </c>
      <c r="F188" s="12">
        <f t="shared" si="19"/>
        <v>0</v>
      </c>
      <c r="G188" s="24">
        <f t="shared" si="20"/>
        <v>401736</v>
      </c>
      <c r="H188" s="29">
        <f t="shared" si="15"/>
        <v>1</v>
      </c>
    </row>
    <row r="189" spans="1:8" s="8" customFormat="1" ht="15.75">
      <c r="A189" s="23" t="s">
        <v>48</v>
      </c>
      <c r="B189" s="23" t="s">
        <v>49</v>
      </c>
      <c r="C189" s="24">
        <v>401736</v>
      </c>
      <c r="D189" s="12">
        <f t="shared" si="18"/>
        <v>0.0024920163991621024</v>
      </c>
      <c r="E189" s="24">
        <v>0</v>
      </c>
      <c r="F189" s="12">
        <f t="shared" si="19"/>
        <v>0</v>
      </c>
      <c r="G189" s="24">
        <f t="shared" si="20"/>
        <v>401736</v>
      </c>
      <c r="H189" s="29">
        <f t="shared" si="15"/>
        <v>1</v>
      </c>
    </row>
    <row r="190" spans="1:8" s="8" customFormat="1" ht="15.75">
      <c r="A190" s="23" t="s">
        <v>50</v>
      </c>
      <c r="B190" s="23" t="s">
        <v>51</v>
      </c>
      <c r="C190" s="24">
        <v>22188</v>
      </c>
      <c r="D190" s="12">
        <f t="shared" si="18"/>
        <v>0.00013763481456630406</v>
      </c>
      <c r="E190" s="24">
        <v>0</v>
      </c>
      <c r="F190" s="12">
        <f t="shared" si="19"/>
        <v>0</v>
      </c>
      <c r="G190" s="24">
        <f t="shared" si="20"/>
        <v>22188</v>
      </c>
      <c r="H190" s="29">
        <f t="shared" si="15"/>
        <v>1</v>
      </c>
    </row>
    <row r="191" spans="1:8" s="8" customFormat="1" ht="15.75">
      <c r="A191" s="23" t="s">
        <v>52</v>
      </c>
      <c r="B191" s="23" t="s">
        <v>51</v>
      </c>
      <c r="C191" s="24">
        <v>22188</v>
      </c>
      <c r="D191" s="12">
        <f t="shared" si="18"/>
        <v>0.00013763481456630406</v>
      </c>
      <c r="E191" s="24">
        <v>0</v>
      </c>
      <c r="F191" s="12">
        <f t="shared" si="19"/>
        <v>0</v>
      </c>
      <c r="G191" s="24">
        <f t="shared" si="20"/>
        <v>22188</v>
      </c>
      <c r="H191" s="29">
        <f t="shared" si="15"/>
        <v>1</v>
      </c>
    </row>
    <row r="192" spans="1:8" s="8" customFormat="1" ht="15.75">
      <c r="A192" s="21" t="s">
        <v>53</v>
      </c>
      <c r="B192" s="21" t="s">
        <v>54</v>
      </c>
      <c r="C192" s="22">
        <v>26292</v>
      </c>
      <c r="D192" s="12">
        <f t="shared" si="18"/>
        <v>0.00016309241682789193</v>
      </c>
      <c r="E192" s="22">
        <v>0</v>
      </c>
      <c r="F192" s="12">
        <f t="shared" si="19"/>
        <v>0</v>
      </c>
      <c r="G192" s="22">
        <f t="shared" si="20"/>
        <v>26292</v>
      </c>
      <c r="H192" s="29">
        <f t="shared" si="15"/>
        <v>1</v>
      </c>
    </row>
    <row r="193" spans="1:8" s="8" customFormat="1" ht="15.75">
      <c r="A193" s="23" t="s">
        <v>55</v>
      </c>
      <c r="B193" s="23" t="s">
        <v>56</v>
      </c>
      <c r="C193" s="24">
        <v>26292</v>
      </c>
      <c r="D193" s="12">
        <f t="shared" si="18"/>
        <v>0.00016309241682789193</v>
      </c>
      <c r="E193" s="24">
        <v>0</v>
      </c>
      <c r="F193" s="12">
        <f t="shared" si="19"/>
        <v>0</v>
      </c>
      <c r="G193" s="24">
        <f t="shared" si="20"/>
        <v>26292</v>
      </c>
      <c r="H193" s="29">
        <f t="shared" si="15"/>
        <v>1</v>
      </c>
    </row>
    <row r="194" spans="1:8" s="8" customFormat="1" ht="25.5">
      <c r="A194" s="23" t="s">
        <v>57</v>
      </c>
      <c r="B194" s="23" t="s">
        <v>58</v>
      </c>
      <c r="C194" s="24">
        <v>18732</v>
      </c>
      <c r="D194" s="12">
        <f t="shared" si="18"/>
        <v>0.00011619683371444058</v>
      </c>
      <c r="E194" s="24">
        <v>0</v>
      </c>
      <c r="F194" s="12">
        <f t="shared" si="19"/>
        <v>0</v>
      </c>
      <c r="G194" s="24">
        <f t="shared" si="20"/>
        <v>18732</v>
      </c>
      <c r="H194" s="29">
        <f t="shared" si="15"/>
        <v>1</v>
      </c>
    </row>
    <row r="195" spans="1:8" s="8" customFormat="1" ht="25.5">
      <c r="A195" s="23" t="s">
        <v>59</v>
      </c>
      <c r="B195" s="23" t="s">
        <v>60</v>
      </c>
      <c r="C195" s="24">
        <v>7560</v>
      </c>
      <c r="D195" s="12">
        <f t="shared" si="18"/>
        <v>4.6895583113451355E-05</v>
      </c>
      <c r="E195" s="24">
        <v>0</v>
      </c>
      <c r="F195" s="12">
        <f t="shared" si="19"/>
        <v>0</v>
      </c>
      <c r="G195" s="24">
        <f t="shared" si="20"/>
        <v>7560</v>
      </c>
      <c r="H195" s="29">
        <f t="shared" si="15"/>
        <v>1</v>
      </c>
    </row>
    <row r="196" spans="1:8" s="8" customFormat="1" ht="25.5">
      <c r="A196" s="21" t="s">
        <v>61</v>
      </c>
      <c r="B196" s="21" t="s">
        <v>62</v>
      </c>
      <c r="C196" s="22">
        <v>15372</v>
      </c>
      <c r="D196" s="12">
        <f t="shared" si="18"/>
        <v>9.535435233068443E-05</v>
      </c>
      <c r="E196" s="22">
        <v>0</v>
      </c>
      <c r="F196" s="12">
        <f t="shared" si="19"/>
        <v>0</v>
      </c>
      <c r="G196" s="22">
        <f t="shared" si="20"/>
        <v>15372</v>
      </c>
      <c r="H196" s="29">
        <f t="shared" si="15"/>
        <v>1</v>
      </c>
    </row>
    <row r="197" spans="1:8" s="8" customFormat="1" ht="15.75">
      <c r="A197" s="23" t="s">
        <v>63</v>
      </c>
      <c r="B197" s="23" t="s">
        <v>64</v>
      </c>
      <c r="C197" s="24">
        <v>15372</v>
      </c>
      <c r="D197" s="12">
        <f t="shared" si="18"/>
        <v>9.535435233068443E-05</v>
      </c>
      <c r="E197" s="24">
        <v>0</v>
      </c>
      <c r="F197" s="12">
        <f t="shared" si="19"/>
        <v>0</v>
      </c>
      <c r="G197" s="24">
        <f t="shared" si="20"/>
        <v>15372</v>
      </c>
      <c r="H197" s="29">
        <f t="shared" si="15"/>
        <v>1</v>
      </c>
    </row>
    <row r="198" spans="1:8" s="8" customFormat="1" ht="15.75">
      <c r="A198" s="23" t="s">
        <v>65</v>
      </c>
      <c r="B198" s="23" t="s">
        <v>64</v>
      </c>
      <c r="C198" s="24">
        <v>15372</v>
      </c>
      <c r="D198" s="12">
        <f t="shared" si="18"/>
        <v>9.535435233068443E-05</v>
      </c>
      <c r="E198" s="24">
        <v>0</v>
      </c>
      <c r="F198" s="12">
        <f t="shared" si="19"/>
        <v>0</v>
      </c>
      <c r="G198" s="24">
        <f t="shared" si="20"/>
        <v>15372</v>
      </c>
      <c r="H198" s="29">
        <f t="shared" si="15"/>
        <v>1</v>
      </c>
    </row>
    <row r="199" spans="1:8" s="8" customFormat="1" ht="15.75">
      <c r="A199" s="21" t="s">
        <v>66</v>
      </c>
      <c r="B199" s="21" t="s">
        <v>67</v>
      </c>
      <c r="C199" s="22">
        <v>130716</v>
      </c>
      <c r="D199" s="12">
        <f t="shared" si="18"/>
        <v>0.000810846963261628</v>
      </c>
      <c r="E199" s="22">
        <v>0</v>
      </c>
      <c r="F199" s="12">
        <f t="shared" si="19"/>
        <v>0</v>
      </c>
      <c r="G199" s="22">
        <f t="shared" si="20"/>
        <v>130716</v>
      </c>
      <c r="H199" s="29">
        <f t="shared" si="15"/>
        <v>1</v>
      </c>
    </row>
    <row r="200" spans="1:8" s="8" customFormat="1" ht="15.75">
      <c r="A200" s="23" t="s">
        <v>68</v>
      </c>
      <c r="B200" s="23" t="s">
        <v>69</v>
      </c>
      <c r="C200" s="24">
        <v>130716</v>
      </c>
      <c r="D200" s="12">
        <f t="shared" si="18"/>
        <v>0.000810846963261628</v>
      </c>
      <c r="E200" s="24">
        <v>0</v>
      </c>
      <c r="F200" s="12">
        <f t="shared" si="19"/>
        <v>0</v>
      </c>
      <c r="G200" s="24">
        <f t="shared" si="20"/>
        <v>130716</v>
      </c>
      <c r="H200" s="29">
        <f t="shared" si="15"/>
        <v>1</v>
      </c>
    </row>
    <row r="201" spans="1:8" s="8" customFormat="1" ht="38.25">
      <c r="A201" s="23" t="s">
        <v>70</v>
      </c>
      <c r="B201" s="23" t="s">
        <v>71</v>
      </c>
      <c r="C201" s="24">
        <v>130716</v>
      </c>
      <c r="D201" s="12">
        <f t="shared" si="18"/>
        <v>0.000810846963261628</v>
      </c>
      <c r="E201" s="24">
        <v>0</v>
      </c>
      <c r="F201" s="12">
        <f t="shared" si="19"/>
        <v>0</v>
      </c>
      <c r="G201" s="24">
        <f t="shared" si="20"/>
        <v>130716</v>
      </c>
      <c r="H201" s="29">
        <f aca="true" t="shared" si="21" ref="H201:H264">G201/C201</f>
        <v>1</v>
      </c>
    </row>
    <row r="202" spans="1:8" s="8" customFormat="1" ht="25.5">
      <c r="A202" s="21" t="s">
        <v>72</v>
      </c>
      <c r="B202" s="21" t="s">
        <v>73</v>
      </c>
      <c r="C202" s="22">
        <v>37800</v>
      </c>
      <c r="D202" s="12">
        <f t="shared" si="18"/>
        <v>0.0002344779155672568</v>
      </c>
      <c r="E202" s="22">
        <v>0</v>
      </c>
      <c r="F202" s="12">
        <f t="shared" si="19"/>
        <v>0</v>
      </c>
      <c r="G202" s="22">
        <f t="shared" si="20"/>
        <v>37800</v>
      </c>
      <c r="H202" s="29">
        <f t="shared" si="21"/>
        <v>1</v>
      </c>
    </row>
    <row r="203" spans="1:8" s="8" customFormat="1" ht="15.75">
      <c r="A203" s="23" t="s">
        <v>74</v>
      </c>
      <c r="B203" s="23" t="s">
        <v>75</v>
      </c>
      <c r="C203" s="24">
        <v>37800</v>
      </c>
      <c r="D203" s="12">
        <f aca="true" t="shared" si="22" ref="D203:D234">C203/$C$266</f>
        <v>0.0002344779155672568</v>
      </c>
      <c r="E203" s="24">
        <v>0</v>
      </c>
      <c r="F203" s="12">
        <f aca="true" t="shared" si="23" ref="F203:F234">E203/$E$266</f>
        <v>0</v>
      </c>
      <c r="G203" s="24">
        <f aca="true" t="shared" si="24" ref="G203:G234">C203-E203</f>
        <v>37800</v>
      </c>
      <c r="H203" s="29">
        <f t="shared" si="21"/>
        <v>1</v>
      </c>
    </row>
    <row r="204" spans="1:8" s="8" customFormat="1" ht="15.75">
      <c r="A204" s="23" t="s">
        <v>76</v>
      </c>
      <c r="B204" s="23" t="s">
        <v>75</v>
      </c>
      <c r="C204" s="24">
        <v>37800</v>
      </c>
      <c r="D204" s="12">
        <f t="shared" si="22"/>
        <v>0.0002344779155672568</v>
      </c>
      <c r="E204" s="24">
        <v>0</v>
      </c>
      <c r="F204" s="12">
        <f t="shared" si="23"/>
        <v>0</v>
      </c>
      <c r="G204" s="24">
        <f t="shared" si="24"/>
        <v>37800</v>
      </c>
      <c r="H204" s="29">
        <f t="shared" si="21"/>
        <v>1</v>
      </c>
    </row>
    <row r="205" spans="1:8" s="8" customFormat="1" ht="15.75">
      <c r="A205" s="21" t="s">
        <v>77</v>
      </c>
      <c r="B205" s="21" t="s">
        <v>78</v>
      </c>
      <c r="C205" s="22">
        <v>75492</v>
      </c>
      <c r="D205" s="12">
        <f t="shared" si="22"/>
        <v>0.00046828589423289285</v>
      </c>
      <c r="E205" s="22">
        <v>0</v>
      </c>
      <c r="F205" s="12">
        <f t="shared" si="23"/>
        <v>0</v>
      </c>
      <c r="G205" s="22">
        <f t="shared" si="24"/>
        <v>75492</v>
      </c>
      <c r="H205" s="29">
        <f t="shared" si="21"/>
        <v>1</v>
      </c>
    </row>
    <row r="206" spans="1:8" s="8" customFormat="1" ht="15.75">
      <c r="A206" s="23" t="s">
        <v>79</v>
      </c>
      <c r="B206" s="23" t="s">
        <v>80</v>
      </c>
      <c r="C206" s="24">
        <v>16500</v>
      </c>
      <c r="D206" s="12">
        <f t="shared" si="22"/>
        <v>0.00010235147108094542</v>
      </c>
      <c r="E206" s="24">
        <v>0</v>
      </c>
      <c r="F206" s="12">
        <f t="shared" si="23"/>
        <v>0</v>
      </c>
      <c r="G206" s="24">
        <f t="shared" si="24"/>
        <v>16500</v>
      </c>
      <c r="H206" s="29">
        <f t="shared" si="21"/>
        <v>1</v>
      </c>
    </row>
    <row r="207" spans="1:8" s="8" customFormat="1" ht="15.75">
      <c r="A207" s="23" t="s">
        <v>81</v>
      </c>
      <c r="B207" s="23" t="s">
        <v>80</v>
      </c>
      <c r="C207" s="24">
        <v>16500</v>
      </c>
      <c r="D207" s="12">
        <f t="shared" si="22"/>
        <v>0.00010235147108094542</v>
      </c>
      <c r="E207" s="24">
        <v>0</v>
      </c>
      <c r="F207" s="12">
        <f t="shared" si="23"/>
        <v>0</v>
      </c>
      <c r="G207" s="24">
        <f t="shared" si="24"/>
        <v>16500</v>
      </c>
      <c r="H207" s="29">
        <f t="shared" si="21"/>
        <v>1</v>
      </c>
    </row>
    <row r="208" spans="1:8" s="8" customFormat="1" ht="25.5">
      <c r="A208" s="23" t="s">
        <v>82</v>
      </c>
      <c r="B208" s="23" t="s">
        <v>83</v>
      </c>
      <c r="C208" s="24">
        <v>13992</v>
      </c>
      <c r="D208" s="12">
        <f t="shared" si="22"/>
        <v>8.679404747664171E-05</v>
      </c>
      <c r="E208" s="24">
        <v>0</v>
      </c>
      <c r="F208" s="12">
        <f t="shared" si="23"/>
        <v>0</v>
      </c>
      <c r="G208" s="24">
        <f t="shared" si="24"/>
        <v>13992</v>
      </c>
      <c r="H208" s="29">
        <f t="shared" si="21"/>
        <v>1</v>
      </c>
    </row>
    <row r="209" spans="1:8" s="8" customFormat="1" ht="15.75">
      <c r="A209" s="23" t="s">
        <v>84</v>
      </c>
      <c r="B209" s="23" t="s">
        <v>85</v>
      </c>
      <c r="C209" s="24">
        <v>13992</v>
      </c>
      <c r="D209" s="12">
        <f t="shared" si="22"/>
        <v>8.679404747664171E-05</v>
      </c>
      <c r="E209" s="24">
        <v>0</v>
      </c>
      <c r="F209" s="12">
        <f t="shared" si="23"/>
        <v>0</v>
      </c>
      <c r="G209" s="24">
        <f t="shared" si="24"/>
        <v>13992</v>
      </c>
      <c r="H209" s="29">
        <f t="shared" si="21"/>
        <v>1</v>
      </c>
    </row>
    <row r="210" spans="1:8" s="8" customFormat="1" ht="15.75">
      <c r="A210" s="23" t="s">
        <v>86</v>
      </c>
      <c r="B210" s="23" t="s">
        <v>87</v>
      </c>
      <c r="C210" s="24">
        <v>45000</v>
      </c>
      <c r="D210" s="12">
        <f t="shared" si="22"/>
        <v>0.0002791403756753057</v>
      </c>
      <c r="E210" s="24">
        <v>0</v>
      </c>
      <c r="F210" s="12">
        <f t="shared" si="23"/>
        <v>0</v>
      </c>
      <c r="G210" s="24">
        <f t="shared" si="24"/>
        <v>45000</v>
      </c>
      <c r="H210" s="29">
        <f t="shared" si="21"/>
        <v>1</v>
      </c>
    </row>
    <row r="211" spans="1:8" s="8" customFormat="1" ht="15.75">
      <c r="A211" s="23" t="s">
        <v>88</v>
      </c>
      <c r="B211" s="23" t="s">
        <v>87</v>
      </c>
      <c r="C211" s="24">
        <v>45000</v>
      </c>
      <c r="D211" s="12">
        <f t="shared" si="22"/>
        <v>0.0002791403756753057</v>
      </c>
      <c r="E211" s="24">
        <v>0</v>
      </c>
      <c r="F211" s="12">
        <f t="shared" si="23"/>
        <v>0</v>
      </c>
      <c r="G211" s="24">
        <f t="shared" si="24"/>
        <v>45000</v>
      </c>
      <c r="H211" s="29">
        <f t="shared" si="21"/>
        <v>1</v>
      </c>
    </row>
    <row r="212" spans="1:8" s="8" customFormat="1" ht="15.75">
      <c r="A212" s="21" t="s">
        <v>89</v>
      </c>
      <c r="B212" s="21" t="s">
        <v>90</v>
      </c>
      <c r="C212" s="22">
        <v>2427912</v>
      </c>
      <c r="D212" s="12">
        <f t="shared" si="22"/>
        <v>0.015060628173035174</v>
      </c>
      <c r="E212" s="22">
        <v>180246.19</v>
      </c>
      <c r="F212" s="12">
        <f t="shared" si="23"/>
        <v>0.003049375528853359</v>
      </c>
      <c r="G212" s="22">
        <f t="shared" si="24"/>
        <v>2247665.81</v>
      </c>
      <c r="H212" s="29">
        <f t="shared" si="21"/>
        <v>0.9257608224680302</v>
      </c>
    </row>
    <row r="213" spans="1:8" s="8" customFormat="1" ht="15.75">
      <c r="A213" s="21" t="s">
        <v>91</v>
      </c>
      <c r="B213" s="21" t="s">
        <v>92</v>
      </c>
      <c r="C213" s="22">
        <v>146880</v>
      </c>
      <c r="D213" s="12">
        <f t="shared" si="22"/>
        <v>0.0009111141862041978</v>
      </c>
      <c r="E213" s="22">
        <v>0</v>
      </c>
      <c r="F213" s="12">
        <f t="shared" si="23"/>
        <v>0</v>
      </c>
      <c r="G213" s="22">
        <f t="shared" si="24"/>
        <v>146880</v>
      </c>
      <c r="H213" s="29">
        <f t="shared" si="21"/>
        <v>1</v>
      </c>
    </row>
    <row r="214" spans="1:8" s="8" customFormat="1" ht="15.75">
      <c r="A214" s="23" t="s">
        <v>93</v>
      </c>
      <c r="B214" s="23" t="s">
        <v>94</v>
      </c>
      <c r="C214" s="24">
        <v>48888</v>
      </c>
      <c r="D214" s="12">
        <f t="shared" si="22"/>
        <v>0.0003032581041336521</v>
      </c>
      <c r="E214" s="24">
        <v>0</v>
      </c>
      <c r="F214" s="12">
        <f t="shared" si="23"/>
        <v>0</v>
      </c>
      <c r="G214" s="24">
        <f t="shared" si="24"/>
        <v>48888</v>
      </c>
      <c r="H214" s="29">
        <f t="shared" si="21"/>
        <v>1</v>
      </c>
    </row>
    <row r="215" spans="1:8" s="8" customFormat="1" ht="15.75">
      <c r="A215" s="23" t="s">
        <v>95</v>
      </c>
      <c r="B215" s="23" t="s">
        <v>96</v>
      </c>
      <c r="C215" s="24">
        <v>48888</v>
      </c>
      <c r="D215" s="12">
        <f t="shared" si="22"/>
        <v>0.0003032581041336521</v>
      </c>
      <c r="E215" s="24">
        <v>0</v>
      </c>
      <c r="F215" s="12">
        <f t="shared" si="23"/>
        <v>0</v>
      </c>
      <c r="G215" s="24">
        <f t="shared" si="24"/>
        <v>48888</v>
      </c>
      <c r="H215" s="29">
        <f t="shared" si="21"/>
        <v>1</v>
      </c>
    </row>
    <row r="216" spans="1:8" s="8" customFormat="1" ht="15.75">
      <c r="A216" s="23" t="s">
        <v>97</v>
      </c>
      <c r="B216" s="23" t="s">
        <v>98</v>
      </c>
      <c r="C216" s="24">
        <v>39180</v>
      </c>
      <c r="D216" s="12">
        <f t="shared" si="22"/>
        <v>0.00024303822042129949</v>
      </c>
      <c r="E216" s="24">
        <v>0</v>
      </c>
      <c r="F216" s="12">
        <f t="shared" si="23"/>
        <v>0</v>
      </c>
      <c r="G216" s="24">
        <f t="shared" si="24"/>
        <v>39180</v>
      </c>
      <c r="H216" s="29">
        <f t="shared" si="21"/>
        <v>1</v>
      </c>
    </row>
    <row r="217" spans="1:8" s="8" customFormat="1" ht="15.75">
      <c r="A217" s="23" t="s">
        <v>99</v>
      </c>
      <c r="B217" s="23" t="s">
        <v>100</v>
      </c>
      <c r="C217" s="24">
        <v>39180</v>
      </c>
      <c r="D217" s="12">
        <f t="shared" si="22"/>
        <v>0.00024303822042129949</v>
      </c>
      <c r="E217" s="24">
        <v>0</v>
      </c>
      <c r="F217" s="12">
        <f t="shared" si="23"/>
        <v>0</v>
      </c>
      <c r="G217" s="24">
        <f t="shared" si="24"/>
        <v>39180</v>
      </c>
      <c r="H217" s="29">
        <f t="shared" si="21"/>
        <v>1</v>
      </c>
    </row>
    <row r="218" spans="1:8" s="8" customFormat="1" ht="15.75">
      <c r="A218" s="23" t="s">
        <v>101</v>
      </c>
      <c r="B218" s="23" t="s">
        <v>102</v>
      </c>
      <c r="C218" s="24">
        <v>47244</v>
      </c>
      <c r="D218" s="12">
        <f t="shared" si="22"/>
        <v>0.0002930601757423143</v>
      </c>
      <c r="E218" s="24">
        <v>0</v>
      </c>
      <c r="F218" s="12">
        <f t="shared" si="23"/>
        <v>0</v>
      </c>
      <c r="G218" s="24">
        <f t="shared" si="24"/>
        <v>47244</v>
      </c>
      <c r="H218" s="29">
        <f t="shared" si="21"/>
        <v>1</v>
      </c>
    </row>
    <row r="219" spans="1:8" s="8" customFormat="1" ht="15.75">
      <c r="A219" s="23" t="s">
        <v>103</v>
      </c>
      <c r="B219" s="23" t="s">
        <v>104</v>
      </c>
      <c r="C219" s="24">
        <v>47244</v>
      </c>
      <c r="D219" s="12">
        <f t="shared" si="22"/>
        <v>0.0002930601757423143</v>
      </c>
      <c r="E219" s="24">
        <v>0</v>
      </c>
      <c r="F219" s="12">
        <f t="shared" si="23"/>
        <v>0</v>
      </c>
      <c r="G219" s="24">
        <f t="shared" si="24"/>
        <v>47244</v>
      </c>
      <c r="H219" s="29">
        <f t="shared" si="21"/>
        <v>1</v>
      </c>
    </row>
    <row r="220" spans="1:8" s="8" customFormat="1" ht="15.75">
      <c r="A220" s="23" t="s">
        <v>105</v>
      </c>
      <c r="B220" s="23" t="s">
        <v>106</v>
      </c>
      <c r="C220" s="24">
        <v>11568</v>
      </c>
      <c r="D220" s="12">
        <f t="shared" si="22"/>
        <v>7.175768590693192E-05</v>
      </c>
      <c r="E220" s="24">
        <v>0</v>
      </c>
      <c r="F220" s="12">
        <f t="shared" si="23"/>
        <v>0</v>
      </c>
      <c r="G220" s="24">
        <f t="shared" si="24"/>
        <v>11568</v>
      </c>
      <c r="H220" s="29">
        <f t="shared" si="21"/>
        <v>1</v>
      </c>
    </row>
    <row r="221" spans="1:8" s="8" customFormat="1" ht="15.75">
      <c r="A221" s="23" t="s">
        <v>107</v>
      </c>
      <c r="B221" s="23" t="s">
        <v>108</v>
      </c>
      <c r="C221" s="24">
        <v>11568</v>
      </c>
      <c r="D221" s="12">
        <f t="shared" si="22"/>
        <v>7.175768590693192E-05</v>
      </c>
      <c r="E221" s="24">
        <v>0</v>
      </c>
      <c r="F221" s="12">
        <f t="shared" si="23"/>
        <v>0</v>
      </c>
      <c r="G221" s="24">
        <f t="shared" si="24"/>
        <v>11568</v>
      </c>
      <c r="H221" s="29">
        <f t="shared" si="21"/>
        <v>1</v>
      </c>
    </row>
    <row r="222" spans="1:8" s="8" customFormat="1" ht="15.75">
      <c r="A222" s="21" t="s">
        <v>109</v>
      </c>
      <c r="B222" s="21" t="s">
        <v>110</v>
      </c>
      <c r="C222" s="22">
        <v>0</v>
      </c>
      <c r="D222" s="12">
        <f t="shared" si="22"/>
        <v>0</v>
      </c>
      <c r="E222" s="22">
        <v>46400</v>
      </c>
      <c r="F222" s="12">
        <f t="shared" si="23"/>
        <v>0.0007849876024497155</v>
      </c>
      <c r="G222" s="22">
        <f t="shared" si="24"/>
        <v>-46400</v>
      </c>
      <c r="H222" s="29">
        <v>-1</v>
      </c>
    </row>
    <row r="223" spans="1:8" s="8" customFormat="1" ht="15.75">
      <c r="A223" s="23" t="s">
        <v>111</v>
      </c>
      <c r="B223" s="23" t="s">
        <v>112</v>
      </c>
      <c r="C223" s="24">
        <v>0</v>
      </c>
      <c r="D223" s="12">
        <f t="shared" si="22"/>
        <v>0</v>
      </c>
      <c r="E223" s="24">
        <v>46400</v>
      </c>
      <c r="F223" s="12">
        <f t="shared" si="23"/>
        <v>0.0007849876024497155</v>
      </c>
      <c r="G223" s="24">
        <f t="shared" si="24"/>
        <v>-46400</v>
      </c>
      <c r="H223" s="29">
        <v>-1</v>
      </c>
    </row>
    <row r="224" spans="1:8" s="8" customFormat="1" ht="15.75">
      <c r="A224" s="23" t="s">
        <v>113</v>
      </c>
      <c r="B224" s="23" t="s">
        <v>114</v>
      </c>
      <c r="C224" s="24">
        <v>0</v>
      </c>
      <c r="D224" s="12">
        <f t="shared" si="22"/>
        <v>0</v>
      </c>
      <c r="E224" s="24">
        <v>46400</v>
      </c>
      <c r="F224" s="12">
        <f t="shared" si="23"/>
        <v>0.0007849876024497155</v>
      </c>
      <c r="G224" s="24">
        <f t="shared" si="24"/>
        <v>-46400</v>
      </c>
      <c r="H224" s="29">
        <v>-1</v>
      </c>
    </row>
    <row r="225" spans="1:8" s="8" customFormat="1" ht="25.5">
      <c r="A225" s="21" t="s">
        <v>115</v>
      </c>
      <c r="B225" s="21" t="s">
        <v>116</v>
      </c>
      <c r="C225" s="22">
        <v>1340412</v>
      </c>
      <c r="D225" s="12">
        <f t="shared" si="22"/>
        <v>0.008314735760881953</v>
      </c>
      <c r="E225" s="22">
        <v>133846.19</v>
      </c>
      <c r="F225" s="12">
        <f t="shared" si="23"/>
        <v>0.002264387926403644</v>
      </c>
      <c r="G225" s="22">
        <f t="shared" si="24"/>
        <v>1206565.81</v>
      </c>
      <c r="H225" s="29">
        <f t="shared" si="21"/>
        <v>0.9001454851195007</v>
      </c>
    </row>
    <row r="226" spans="1:8" s="8" customFormat="1" ht="15.75">
      <c r="A226" s="23" t="s">
        <v>117</v>
      </c>
      <c r="B226" s="23" t="s">
        <v>118</v>
      </c>
      <c r="C226" s="24">
        <v>774996</v>
      </c>
      <c r="D226" s="12">
        <f t="shared" si="22"/>
        <v>0.004807392768596872</v>
      </c>
      <c r="E226" s="24">
        <v>133846.19</v>
      </c>
      <c r="F226" s="12">
        <f t="shared" si="23"/>
        <v>0.002264387926403644</v>
      </c>
      <c r="G226" s="24">
        <f t="shared" si="24"/>
        <v>641149.81</v>
      </c>
      <c r="H226" s="29">
        <f t="shared" si="21"/>
        <v>0.8272943473256636</v>
      </c>
    </row>
    <row r="227" spans="1:8" s="8" customFormat="1" ht="15.75">
      <c r="A227" s="23" t="s">
        <v>119</v>
      </c>
      <c r="B227" s="23" t="s">
        <v>120</v>
      </c>
      <c r="C227" s="24">
        <v>774996</v>
      </c>
      <c r="D227" s="12">
        <f t="shared" si="22"/>
        <v>0.004807392768596872</v>
      </c>
      <c r="E227" s="24">
        <v>133846.19</v>
      </c>
      <c r="F227" s="12">
        <f t="shared" si="23"/>
        <v>0.002264387926403644</v>
      </c>
      <c r="G227" s="24">
        <f t="shared" si="24"/>
        <v>641149.81</v>
      </c>
      <c r="H227" s="29">
        <f t="shared" si="21"/>
        <v>0.8272943473256636</v>
      </c>
    </row>
    <row r="228" spans="1:8" s="8" customFormat="1" ht="25.5">
      <c r="A228" s="23" t="s">
        <v>121</v>
      </c>
      <c r="B228" s="23" t="s">
        <v>122</v>
      </c>
      <c r="C228" s="24">
        <v>387492</v>
      </c>
      <c r="D228" s="12">
        <f t="shared" si="22"/>
        <v>0.002403659165581679</v>
      </c>
      <c r="E228" s="24">
        <v>0</v>
      </c>
      <c r="F228" s="12">
        <f t="shared" si="23"/>
        <v>0</v>
      </c>
      <c r="G228" s="24">
        <f t="shared" si="24"/>
        <v>387492</v>
      </c>
      <c r="H228" s="29">
        <f t="shared" si="21"/>
        <v>1</v>
      </c>
    </row>
    <row r="229" spans="1:8" s="8" customFormat="1" ht="15.75">
      <c r="A229" s="23" t="s">
        <v>123</v>
      </c>
      <c r="B229" s="23" t="s">
        <v>124</v>
      </c>
      <c r="C229" s="24">
        <v>387492</v>
      </c>
      <c r="D229" s="12">
        <f t="shared" si="22"/>
        <v>0.002403659165581679</v>
      </c>
      <c r="E229" s="24">
        <v>0</v>
      </c>
      <c r="F229" s="12">
        <f t="shared" si="23"/>
        <v>0</v>
      </c>
      <c r="G229" s="24">
        <f t="shared" si="24"/>
        <v>387492</v>
      </c>
      <c r="H229" s="29">
        <f t="shared" si="21"/>
        <v>1</v>
      </c>
    </row>
    <row r="230" spans="1:8" s="8" customFormat="1" ht="15.75">
      <c r="A230" s="23" t="s">
        <v>125</v>
      </c>
      <c r="B230" s="23" t="s">
        <v>126</v>
      </c>
      <c r="C230" s="24">
        <v>43992</v>
      </c>
      <c r="D230" s="12">
        <f t="shared" si="22"/>
        <v>0.00027288763126017887</v>
      </c>
      <c r="E230" s="24">
        <v>0</v>
      </c>
      <c r="F230" s="12">
        <f t="shared" si="23"/>
        <v>0</v>
      </c>
      <c r="G230" s="24">
        <f t="shared" si="24"/>
        <v>43992</v>
      </c>
      <c r="H230" s="29">
        <f t="shared" si="21"/>
        <v>1</v>
      </c>
    </row>
    <row r="231" spans="1:8" s="8" customFormat="1" ht="15.75">
      <c r="A231" s="23" t="s">
        <v>127</v>
      </c>
      <c r="B231" s="23" t="s">
        <v>128</v>
      </c>
      <c r="C231" s="24">
        <v>43992</v>
      </c>
      <c r="D231" s="12">
        <f t="shared" si="22"/>
        <v>0.00027288763126017887</v>
      </c>
      <c r="E231" s="24">
        <v>0</v>
      </c>
      <c r="F231" s="12">
        <f t="shared" si="23"/>
        <v>0</v>
      </c>
      <c r="G231" s="24">
        <f t="shared" si="24"/>
        <v>43992</v>
      </c>
      <c r="H231" s="29">
        <f t="shared" si="21"/>
        <v>1</v>
      </c>
    </row>
    <row r="232" spans="1:8" s="8" customFormat="1" ht="15.75">
      <c r="A232" s="23" t="s">
        <v>129</v>
      </c>
      <c r="B232" s="23" t="s">
        <v>130</v>
      </c>
      <c r="C232" s="24">
        <v>49992</v>
      </c>
      <c r="D232" s="12">
        <f t="shared" si="22"/>
        <v>0.0003101063480168863</v>
      </c>
      <c r="E232" s="24">
        <v>0</v>
      </c>
      <c r="F232" s="12">
        <f t="shared" si="23"/>
        <v>0</v>
      </c>
      <c r="G232" s="24">
        <f t="shared" si="24"/>
        <v>49992</v>
      </c>
      <c r="H232" s="29">
        <f t="shared" si="21"/>
        <v>1</v>
      </c>
    </row>
    <row r="233" spans="1:8" s="8" customFormat="1" ht="15.75">
      <c r="A233" s="23" t="s">
        <v>131</v>
      </c>
      <c r="B233" s="23" t="s">
        <v>132</v>
      </c>
      <c r="C233" s="24">
        <v>49992</v>
      </c>
      <c r="D233" s="12">
        <f t="shared" si="22"/>
        <v>0.0003101063480168863</v>
      </c>
      <c r="E233" s="24">
        <v>0</v>
      </c>
      <c r="F233" s="12">
        <f t="shared" si="23"/>
        <v>0</v>
      </c>
      <c r="G233" s="24">
        <f t="shared" si="24"/>
        <v>49992</v>
      </c>
      <c r="H233" s="29">
        <f t="shared" si="21"/>
        <v>1</v>
      </c>
    </row>
    <row r="234" spans="1:8" s="8" customFormat="1" ht="15.75">
      <c r="A234" s="23" t="s">
        <v>133</v>
      </c>
      <c r="B234" s="23" t="s">
        <v>134</v>
      </c>
      <c r="C234" s="24">
        <v>83940</v>
      </c>
      <c r="D234" s="12">
        <f t="shared" si="22"/>
        <v>0.0005206898474263369</v>
      </c>
      <c r="E234" s="24">
        <v>0</v>
      </c>
      <c r="F234" s="12">
        <f t="shared" si="23"/>
        <v>0</v>
      </c>
      <c r="G234" s="24">
        <f t="shared" si="24"/>
        <v>83940</v>
      </c>
      <c r="H234" s="29">
        <f t="shared" si="21"/>
        <v>1</v>
      </c>
    </row>
    <row r="235" spans="1:8" s="8" customFormat="1" ht="25.5">
      <c r="A235" s="23" t="s">
        <v>135</v>
      </c>
      <c r="B235" s="23" t="s">
        <v>136</v>
      </c>
      <c r="C235" s="24">
        <v>83940</v>
      </c>
      <c r="D235" s="12">
        <f aca="true" t="shared" si="25" ref="D235:D264">C235/$C$266</f>
        <v>0.0005206898474263369</v>
      </c>
      <c r="E235" s="24">
        <v>0</v>
      </c>
      <c r="F235" s="12">
        <f aca="true" t="shared" si="26" ref="F235:F264">E235/$E$266</f>
        <v>0</v>
      </c>
      <c r="G235" s="24">
        <f aca="true" t="shared" si="27" ref="G235:G264">C235-E235</f>
        <v>83940</v>
      </c>
      <c r="H235" s="29">
        <f t="shared" si="21"/>
        <v>1</v>
      </c>
    </row>
    <row r="236" spans="1:8" s="8" customFormat="1" ht="28.5" customHeight="1">
      <c r="A236" s="21" t="s">
        <v>137</v>
      </c>
      <c r="B236" s="21" t="s">
        <v>138</v>
      </c>
      <c r="C236" s="22">
        <v>11472</v>
      </c>
      <c r="D236" s="12">
        <f t="shared" si="25"/>
        <v>7.11621864388246E-05</v>
      </c>
      <c r="E236" s="22">
        <v>0</v>
      </c>
      <c r="F236" s="12">
        <f t="shared" si="26"/>
        <v>0</v>
      </c>
      <c r="G236" s="22">
        <f t="shared" si="27"/>
        <v>11472</v>
      </c>
      <c r="H236" s="29">
        <f t="shared" si="21"/>
        <v>1</v>
      </c>
    </row>
    <row r="237" spans="1:8" s="8" customFormat="1" ht="15.75">
      <c r="A237" s="23" t="s">
        <v>139</v>
      </c>
      <c r="B237" s="23" t="s">
        <v>140</v>
      </c>
      <c r="C237" s="24">
        <v>11472</v>
      </c>
      <c r="D237" s="12">
        <f t="shared" si="25"/>
        <v>7.11621864388246E-05</v>
      </c>
      <c r="E237" s="24">
        <v>0</v>
      </c>
      <c r="F237" s="12">
        <f t="shared" si="26"/>
        <v>0</v>
      </c>
      <c r="G237" s="24">
        <f t="shared" si="27"/>
        <v>11472</v>
      </c>
      <c r="H237" s="29">
        <f t="shared" si="21"/>
        <v>1</v>
      </c>
    </row>
    <row r="238" spans="1:8" s="8" customFormat="1" ht="15.75">
      <c r="A238" s="23" t="s">
        <v>141</v>
      </c>
      <c r="B238" s="23" t="s">
        <v>142</v>
      </c>
      <c r="C238" s="24">
        <v>11472</v>
      </c>
      <c r="D238" s="12">
        <f t="shared" si="25"/>
        <v>7.11621864388246E-05</v>
      </c>
      <c r="E238" s="24">
        <v>0</v>
      </c>
      <c r="F238" s="12">
        <f t="shared" si="26"/>
        <v>0</v>
      </c>
      <c r="G238" s="24">
        <f t="shared" si="27"/>
        <v>11472</v>
      </c>
      <c r="H238" s="29">
        <f t="shared" si="21"/>
        <v>1</v>
      </c>
    </row>
    <row r="239" spans="1:8" s="8" customFormat="1" ht="25.5">
      <c r="A239" s="21" t="s">
        <v>143</v>
      </c>
      <c r="B239" s="21" t="s">
        <v>144</v>
      </c>
      <c r="C239" s="22">
        <v>136356</v>
      </c>
      <c r="D239" s="12">
        <f t="shared" si="25"/>
        <v>0.000845832557012933</v>
      </c>
      <c r="E239" s="22">
        <v>0</v>
      </c>
      <c r="F239" s="12">
        <f t="shared" si="26"/>
        <v>0</v>
      </c>
      <c r="G239" s="22">
        <f t="shared" si="27"/>
        <v>136356</v>
      </c>
      <c r="H239" s="29">
        <f t="shared" si="21"/>
        <v>1</v>
      </c>
    </row>
    <row r="240" spans="1:8" s="8" customFormat="1" ht="25.5">
      <c r="A240" s="23" t="s">
        <v>145</v>
      </c>
      <c r="B240" s="23" t="s">
        <v>146</v>
      </c>
      <c r="C240" s="24">
        <v>47940</v>
      </c>
      <c r="D240" s="12">
        <f t="shared" si="25"/>
        <v>0.00029737754688609233</v>
      </c>
      <c r="E240" s="24">
        <v>0</v>
      </c>
      <c r="F240" s="12">
        <f t="shared" si="26"/>
        <v>0</v>
      </c>
      <c r="G240" s="24">
        <f t="shared" si="27"/>
        <v>47940</v>
      </c>
      <c r="H240" s="29">
        <f t="shared" si="21"/>
        <v>1</v>
      </c>
    </row>
    <row r="241" spans="1:8" s="8" customFormat="1" ht="25.5">
      <c r="A241" s="23" t="s">
        <v>147</v>
      </c>
      <c r="B241" s="23" t="s">
        <v>148</v>
      </c>
      <c r="C241" s="24">
        <v>47940</v>
      </c>
      <c r="D241" s="12">
        <f t="shared" si="25"/>
        <v>0.00029737754688609233</v>
      </c>
      <c r="E241" s="24">
        <v>0</v>
      </c>
      <c r="F241" s="12">
        <f t="shared" si="26"/>
        <v>0</v>
      </c>
      <c r="G241" s="24">
        <f t="shared" si="27"/>
        <v>47940</v>
      </c>
      <c r="H241" s="29">
        <f t="shared" si="21"/>
        <v>1</v>
      </c>
    </row>
    <row r="242" spans="1:8" s="8" customFormat="1" ht="15.75">
      <c r="A242" s="23" t="s">
        <v>149</v>
      </c>
      <c r="B242" s="23" t="s">
        <v>150</v>
      </c>
      <c r="C242" s="24">
        <v>88416</v>
      </c>
      <c r="D242" s="12">
        <f t="shared" si="25"/>
        <v>0.0005484550101268407</v>
      </c>
      <c r="E242" s="24">
        <v>0</v>
      </c>
      <c r="F242" s="12">
        <f t="shared" si="26"/>
        <v>0</v>
      </c>
      <c r="G242" s="24">
        <f t="shared" si="27"/>
        <v>88416</v>
      </c>
      <c r="H242" s="29">
        <f t="shared" si="21"/>
        <v>1</v>
      </c>
    </row>
    <row r="243" spans="1:8" s="8" customFormat="1" ht="25.5">
      <c r="A243" s="23" t="s">
        <v>151</v>
      </c>
      <c r="B243" s="23" t="s">
        <v>152</v>
      </c>
      <c r="C243" s="24">
        <v>88416</v>
      </c>
      <c r="D243" s="12">
        <f t="shared" si="25"/>
        <v>0.0005484550101268407</v>
      </c>
      <c r="E243" s="24">
        <v>0</v>
      </c>
      <c r="F243" s="12">
        <f t="shared" si="26"/>
        <v>0</v>
      </c>
      <c r="G243" s="24">
        <f t="shared" si="27"/>
        <v>88416</v>
      </c>
      <c r="H243" s="29">
        <f t="shared" si="21"/>
        <v>1</v>
      </c>
    </row>
    <row r="244" spans="1:8" s="8" customFormat="1" ht="19.5" customHeight="1">
      <c r="A244" s="21" t="s">
        <v>153</v>
      </c>
      <c r="B244" s="21" t="s">
        <v>154</v>
      </c>
      <c r="C244" s="22">
        <v>117492</v>
      </c>
      <c r="D244" s="12">
        <f t="shared" si="25"/>
        <v>0.0007288169115298448</v>
      </c>
      <c r="E244" s="22">
        <v>0</v>
      </c>
      <c r="F244" s="12">
        <f t="shared" si="26"/>
        <v>0</v>
      </c>
      <c r="G244" s="22">
        <f t="shared" si="27"/>
        <v>117492</v>
      </c>
      <c r="H244" s="29">
        <f t="shared" si="21"/>
        <v>1</v>
      </c>
    </row>
    <row r="245" spans="1:8" s="8" customFormat="1" ht="15.75">
      <c r="A245" s="23" t="s">
        <v>155</v>
      </c>
      <c r="B245" s="23" t="s">
        <v>156</v>
      </c>
      <c r="C245" s="24">
        <v>44184</v>
      </c>
      <c r="D245" s="12">
        <f t="shared" si="25"/>
        <v>0.00027407863019639347</v>
      </c>
      <c r="E245" s="24">
        <v>0</v>
      </c>
      <c r="F245" s="12">
        <f t="shared" si="26"/>
        <v>0</v>
      </c>
      <c r="G245" s="24">
        <f t="shared" si="27"/>
        <v>44184</v>
      </c>
      <c r="H245" s="29">
        <f t="shared" si="21"/>
        <v>1</v>
      </c>
    </row>
    <row r="246" spans="1:8" s="8" customFormat="1" ht="15.75">
      <c r="A246" s="23" t="s">
        <v>157</v>
      </c>
      <c r="B246" s="23" t="s">
        <v>158</v>
      </c>
      <c r="C246" s="24">
        <v>44184</v>
      </c>
      <c r="D246" s="12">
        <f t="shared" si="25"/>
        <v>0.00027407863019639347</v>
      </c>
      <c r="E246" s="24">
        <v>0</v>
      </c>
      <c r="F246" s="12">
        <f t="shared" si="26"/>
        <v>0</v>
      </c>
      <c r="G246" s="24">
        <f t="shared" si="27"/>
        <v>44184</v>
      </c>
      <c r="H246" s="29">
        <f t="shared" si="21"/>
        <v>1</v>
      </c>
    </row>
    <row r="247" spans="1:8" s="8" customFormat="1" ht="15.75">
      <c r="A247" s="23" t="s">
        <v>159</v>
      </c>
      <c r="B247" s="23" t="s">
        <v>160</v>
      </c>
      <c r="C247" s="24">
        <v>24060</v>
      </c>
      <c r="D247" s="12">
        <f t="shared" si="25"/>
        <v>0.00014924705419439678</v>
      </c>
      <c r="E247" s="24">
        <v>0</v>
      </c>
      <c r="F247" s="12">
        <f t="shared" si="26"/>
        <v>0</v>
      </c>
      <c r="G247" s="24">
        <f t="shared" si="27"/>
        <v>24060</v>
      </c>
      <c r="H247" s="29">
        <f t="shared" si="21"/>
        <v>1</v>
      </c>
    </row>
    <row r="248" spans="1:8" s="8" customFormat="1" ht="15.75">
      <c r="A248" s="23" t="s">
        <v>161</v>
      </c>
      <c r="B248" s="23" t="s">
        <v>162</v>
      </c>
      <c r="C248" s="24">
        <v>24060</v>
      </c>
      <c r="D248" s="12">
        <f t="shared" si="25"/>
        <v>0.00014924705419439678</v>
      </c>
      <c r="E248" s="24">
        <v>0</v>
      </c>
      <c r="F248" s="12">
        <f t="shared" si="26"/>
        <v>0</v>
      </c>
      <c r="G248" s="24">
        <f t="shared" si="27"/>
        <v>24060</v>
      </c>
      <c r="H248" s="29">
        <f t="shared" si="21"/>
        <v>1</v>
      </c>
    </row>
    <row r="249" spans="1:8" s="8" customFormat="1" ht="15.75">
      <c r="A249" s="23" t="s">
        <v>163</v>
      </c>
      <c r="B249" s="23" t="s">
        <v>164</v>
      </c>
      <c r="C249" s="24">
        <v>49248</v>
      </c>
      <c r="D249" s="12">
        <f t="shared" si="25"/>
        <v>0.00030549122713905455</v>
      </c>
      <c r="E249" s="24">
        <v>0</v>
      </c>
      <c r="F249" s="12">
        <f t="shared" si="26"/>
        <v>0</v>
      </c>
      <c r="G249" s="24">
        <f t="shared" si="27"/>
        <v>49248</v>
      </c>
      <c r="H249" s="29">
        <f t="shared" si="21"/>
        <v>1</v>
      </c>
    </row>
    <row r="250" spans="1:8" s="8" customFormat="1" ht="15.75">
      <c r="A250" s="23" t="s">
        <v>165</v>
      </c>
      <c r="B250" s="23" t="s">
        <v>166</v>
      </c>
      <c r="C250" s="24">
        <v>49248</v>
      </c>
      <c r="D250" s="12">
        <f t="shared" si="25"/>
        <v>0.00030549122713905455</v>
      </c>
      <c r="E250" s="24">
        <v>0</v>
      </c>
      <c r="F250" s="12">
        <f t="shared" si="26"/>
        <v>0</v>
      </c>
      <c r="G250" s="24">
        <f t="shared" si="27"/>
        <v>49248</v>
      </c>
      <c r="H250" s="29">
        <f t="shared" si="21"/>
        <v>1</v>
      </c>
    </row>
    <row r="251" spans="1:8" s="8" customFormat="1" ht="15.75">
      <c r="A251" s="21" t="s">
        <v>167</v>
      </c>
      <c r="B251" s="21" t="s">
        <v>168</v>
      </c>
      <c r="C251" s="22">
        <v>117576</v>
      </c>
      <c r="D251" s="12">
        <f t="shared" si="25"/>
        <v>0.0007293379735644387</v>
      </c>
      <c r="E251" s="22">
        <v>0</v>
      </c>
      <c r="F251" s="12">
        <f t="shared" si="26"/>
        <v>0</v>
      </c>
      <c r="G251" s="22">
        <f t="shared" si="27"/>
        <v>117576</v>
      </c>
      <c r="H251" s="29">
        <f t="shared" si="21"/>
        <v>1</v>
      </c>
    </row>
    <row r="252" spans="1:8" s="8" customFormat="1" ht="15.75">
      <c r="A252" s="23" t="s">
        <v>169</v>
      </c>
      <c r="B252" s="23" t="s">
        <v>170</v>
      </c>
      <c r="C252" s="24">
        <v>117576</v>
      </c>
      <c r="D252" s="12">
        <f t="shared" si="25"/>
        <v>0.0007293379735644387</v>
      </c>
      <c r="E252" s="24">
        <v>0</v>
      </c>
      <c r="F252" s="12">
        <f t="shared" si="26"/>
        <v>0</v>
      </c>
      <c r="G252" s="24">
        <f t="shared" si="27"/>
        <v>117576</v>
      </c>
      <c r="H252" s="29">
        <f t="shared" si="21"/>
        <v>1</v>
      </c>
    </row>
    <row r="253" spans="1:8" s="8" customFormat="1" ht="15.75">
      <c r="A253" s="23" t="s">
        <v>171</v>
      </c>
      <c r="B253" s="23" t="s">
        <v>170</v>
      </c>
      <c r="C253" s="24">
        <v>117576</v>
      </c>
      <c r="D253" s="12">
        <f t="shared" si="25"/>
        <v>0.0007293379735644387</v>
      </c>
      <c r="E253" s="24">
        <v>0</v>
      </c>
      <c r="F253" s="12">
        <f t="shared" si="26"/>
        <v>0</v>
      </c>
      <c r="G253" s="24">
        <f t="shared" si="27"/>
        <v>117576</v>
      </c>
      <c r="H253" s="29">
        <f t="shared" si="21"/>
        <v>1</v>
      </c>
    </row>
    <row r="254" spans="1:8" s="8" customFormat="1" ht="15.75">
      <c r="A254" s="21" t="s">
        <v>172</v>
      </c>
      <c r="B254" s="21" t="s">
        <v>173</v>
      </c>
      <c r="C254" s="22">
        <v>557724</v>
      </c>
      <c r="D254" s="12">
        <f t="shared" si="25"/>
        <v>0.0034596285974029823</v>
      </c>
      <c r="E254" s="22">
        <v>0</v>
      </c>
      <c r="F254" s="12">
        <f t="shared" si="26"/>
        <v>0</v>
      </c>
      <c r="G254" s="22">
        <f t="shared" si="27"/>
        <v>557724</v>
      </c>
      <c r="H254" s="29">
        <f t="shared" si="21"/>
        <v>1</v>
      </c>
    </row>
    <row r="255" spans="1:8" s="8" customFormat="1" ht="15.75">
      <c r="A255" s="23" t="s">
        <v>174</v>
      </c>
      <c r="B255" s="23" t="s">
        <v>175</v>
      </c>
      <c r="C255" s="24">
        <v>103092</v>
      </c>
      <c r="D255" s="12">
        <f t="shared" si="25"/>
        <v>0.000639491991313747</v>
      </c>
      <c r="E255" s="24">
        <v>0</v>
      </c>
      <c r="F255" s="12">
        <f t="shared" si="26"/>
        <v>0</v>
      </c>
      <c r="G255" s="24">
        <f t="shared" si="27"/>
        <v>103092</v>
      </c>
      <c r="H255" s="29">
        <f t="shared" si="21"/>
        <v>1</v>
      </c>
    </row>
    <row r="256" spans="1:8" s="8" customFormat="1" ht="15.75">
      <c r="A256" s="23" t="s">
        <v>176</v>
      </c>
      <c r="B256" s="23" t="s">
        <v>177</v>
      </c>
      <c r="C256" s="24">
        <v>103092</v>
      </c>
      <c r="D256" s="12">
        <f t="shared" si="25"/>
        <v>0.000639491991313747</v>
      </c>
      <c r="E256" s="24">
        <v>0</v>
      </c>
      <c r="F256" s="12">
        <f t="shared" si="26"/>
        <v>0</v>
      </c>
      <c r="G256" s="24">
        <f t="shared" si="27"/>
        <v>103092</v>
      </c>
      <c r="H256" s="29">
        <f t="shared" si="21"/>
        <v>1</v>
      </c>
    </row>
    <row r="257" spans="1:8" s="8" customFormat="1" ht="15.75">
      <c r="A257" s="23" t="s">
        <v>178</v>
      </c>
      <c r="B257" s="23" t="s">
        <v>179</v>
      </c>
      <c r="C257" s="24">
        <v>378336</v>
      </c>
      <c r="D257" s="12">
        <f t="shared" si="25"/>
        <v>0.0023468634038109437</v>
      </c>
      <c r="E257" s="24">
        <v>0</v>
      </c>
      <c r="F257" s="12">
        <f t="shared" si="26"/>
        <v>0</v>
      </c>
      <c r="G257" s="24">
        <f t="shared" si="27"/>
        <v>378336</v>
      </c>
      <c r="H257" s="29">
        <f t="shared" si="21"/>
        <v>1</v>
      </c>
    </row>
    <row r="258" spans="1:8" s="8" customFormat="1" ht="15.75">
      <c r="A258" s="23" t="s">
        <v>180</v>
      </c>
      <c r="B258" s="23" t="s">
        <v>181</v>
      </c>
      <c r="C258" s="24">
        <v>378336</v>
      </c>
      <c r="D258" s="12">
        <f t="shared" si="25"/>
        <v>0.0023468634038109437</v>
      </c>
      <c r="E258" s="24">
        <v>0</v>
      </c>
      <c r="F258" s="12">
        <f t="shared" si="26"/>
        <v>0</v>
      </c>
      <c r="G258" s="24">
        <f t="shared" si="27"/>
        <v>378336</v>
      </c>
      <c r="H258" s="29">
        <f t="shared" si="21"/>
        <v>1</v>
      </c>
    </row>
    <row r="259" spans="1:8" s="8" customFormat="1" ht="15.75">
      <c r="A259" s="23" t="s">
        <v>182</v>
      </c>
      <c r="B259" s="23" t="s">
        <v>183</v>
      </c>
      <c r="C259" s="24">
        <v>76296</v>
      </c>
      <c r="D259" s="12">
        <f t="shared" si="25"/>
        <v>0.00047327320227829163</v>
      </c>
      <c r="E259" s="24">
        <v>0</v>
      </c>
      <c r="F259" s="12">
        <f t="shared" si="26"/>
        <v>0</v>
      </c>
      <c r="G259" s="24">
        <f t="shared" si="27"/>
        <v>76296</v>
      </c>
      <c r="H259" s="29">
        <f t="shared" si="21"/>
        <v>1</v>
      </c>
    </row>
    <row r="260" spans="1:8" s="8" customFormat="1" ht="15.75">
      <c r="A260" s="23" t="s">
        <v>184</v>
      </c>
      <c r="B260" s="23" t="s">
        <v>185</v>
      </c>
      <c r="C260" s="24">
        <v>76296</v>
      </c>
      <c r="D260" s="12">
        <f t="shared" si="25"/>
        <v>0.00047327320227829163</v>
      </c>
      <c r="E260" s="24">
        <v>0</v>
      </c>
      <c r="F260" s="12">
        <f t="shared" si="26"/>
        <v>0</v>
      </c>
      <c r="G260" s="24">
        <f t="shared" si="27"/>
        <v>76296</v>
      </c>
      <c r="H260" s="29">
        <f t="shared" si="21"/>
        <v>1</v>
      </c>
    </row>
    <row r="261" spans="1:8" s="8" customFormat="1" ht="25.5">
      <c r="A261" s="21" t="s">
        <v>1</v>
      </c>
      <c r="B261" s="21" t="s">
        <v>2</v>
      </c>
      <c r="C261" s="22">
        <v>123908</v>
      </c>
      <c r="D261" s="12">
        <f t="shared" si="25"/>
        <v>0.0007686161259816839</v>
      </c>
      <c r="E261" s="22">
        <v>660500</v>
      </c>
      <c r="F261" s="12">
        <f t="shared" si="26"/>
        <v>0.01117423084952666</v>
      </c>
      <c r="G261" s="22">
        <f t="shared" si="27"/>
        <v>-536592</v>
      </c>
      <c r="H261" s="29">
        <f t="shared" si="21"/>
        <v>-4.330567840655971</v>
      </c>
    </row>
    <row r="262" spans="1:8" s="8" customFormat="1" ht="15.75">
      <c r="A262" s="21" t="s">
        <v>3</v>
      </c>
      <c r="B262" s="21" t="s">
        <v>4</v>
      </c>
      <c r="C262" s="22">
        <v>123908</v>
      </c>
      <c r="D262" s="12">
        <f t="shared" si="25"/>
        <v>0.0007686161259816839</v>
      </c>
      <c r="E262" s="22">
        <v>660500</v>
      </c>
      <c r="F262" s="12">
        <f t="shared" si="26"/>
        <v>0.01117423084952666</v>
      </c>
      <c r="G262" s="22">
        <f t="shared" si="27"/>
        <v>-536592</v>
      </c>
      <c r="H262" s="29">
        <f t="shared" si="21"/>
        <v>-4.330567840655971</v>
      </c>
    </row>
    <row r="263" spans="1:8" s="8" customFormat="1" ht="15.75">
      <c r="A263" s="23" t="s">
        <v>5</v>
      </c>
      <c r="B263" s="23" t="s">
        <v>6</v>
      </c>
      <c r="C263" s="24">
        <v>123908</v>
      </c>
      <c r="D263" s="12">
        <f t="shared" si="25"/>
        <v>0.0007686161259816839</v>
      </c>
      <c r="E263" s="24">
        <v>660500</v>
      </c>
      <c r="F263" s="12">
        <f t="shared" si="26"/>
        <v>0.01117423084952666</v>
      </c>
      <c r="G263" s="24">
        <f t="shared" si="27"/>
        <v>-536592</v>
      </c>
      <c r="H263" s="29">
        <f t="shared" si="21"/>
        <v>-4.330567840655971</v>
      </c>
    </row>
    <row r="264" spans="1:8" s="8" customFormat="1" ht="15.75">
      <c r="A264" s="23" t="s">
        <v>7</v>
      </c>
      <c r="B264" s="23" t="s">
        <v>8</v>
      </c>
      <c r="C264" s="24">
        <v>123908</v>
      </c>
      <c r="D264" s="12">
        <f t="shared" si="25"/>
        <v>0.0007686161259816839</v>
      </c>
      <c r="E264" s="24">
        <v>660500</v>
      </c>
      <c r="F264" s="12">
        <f t="shared" si="26"/>
        <v>0.01117423084952666</v>
      </c>
      <c r="G264" s="24">
        <f t="shared" si="27"/>
        <v>-536592</v>
      </c>
      <c r="H264" s="29">
        <f t="shared" si="21"/>
        <v>-4.330567840655971</v>
      </c>
    </row>
    <row r="265" spans="1:8" s="8" customFormat="1" ht="15.75">
      <c r="A265" s="17"/>
      <c r="B265" s="21"/>
      <c r="C265" s="22"/>
      <c r="D265" s="24"/>
      <c r="E265" s="22"/>
      <c r="F265" s="22"/>
      <c r="G265" s="22"/>
      <c r="H265" s="29"/>
    </row>
    <row r="266" spans="1:8" s="8" customFormat="1" ht="15.75">
      <c r="A266" s="17"/>
      <c r="B266" s="21" t="s">
        <v>276</v>
      </c>
      <c r="C266" s="22">
        <f>C8+C146+C169</f>
        <v>161209212</v>
      </c>
      <c r="D266" s="12">
        <f>C266/$C$266</f>
        <v>1</v>
      </c>
      <c r="E266" s="22">
        <f>E8+E146+E169</f>
        <v>59109213.769999996</v>
      </c>
      <c r="F266" s="12">
        <f aca="true" t="shared" si="28" ref="F266">E266/$E$266</f>
        <v>1</v>
      </c>
      <c r="G266" s="22">
        <f>G8+G146+G169</f>
        <v>102099998.22999999</v>
      </c>
      <c r="H266" s="29">
        <f aca="true" t="shared" si="29" ref="H266">G266/C266</f>
        <v>0.6333384858304498</v>
      </c>
    </row>
    <row r="267" s="8" customFormat="1" ht="10.5"/>
    <row r="268" spans="1:5" s="8" customFormat="1" ht="12">
      <c r="A268" s="53" t="s">
        <v>295</v>
      </c>
      <c r="B268" s="53"/>
      <c r="C268" s="53"/>
      <c r="D268" s="53"/>
      <c r="E268" s="53"/>
    </row>
    <row r="269" spans="1:5" s="8" customFormat="1" ht="12">
      <c r="A269" s="30"/>
      <c r="B269" s="31"/>
      <c r="C269" s="32"/>
      <c r="D269" s="32"/>
      <c r="E269" s="33"/>
    </row>
    <row r="270" spans="1:5" s="8" customFormat="1" ht="12.75">
      <c r="A270" s="34"/>
      <c r="B270" s="34"/>
      <c r="C270" s="35"/>
      <c r="D270" s="34"/>
      <c r="E270" s="34"/>
    </row>
    <row r="271" spans="1:5" s="8" customFormat="1" ht="12.75">
      <c r="A271" s="36"/>
      <c r="B271" s="37"/>
      <c r="C271" s="37"/>
      <c r="D271" s="37"/>
      <c r="E271" s="37"/>
    </row>
    <row r="272" spans="1:5" s="8" customFormat="1" ht="12.75">
      <c r="A272" s="36"/>
      <c r="B272" s="37"/>
      <c r="C272" s="37"/>
      <c r="D272" s="37"/>
      <c r="E272" s="37"/>
    </row>
    <row r="273" spans="1:5" s="8" customFormat="1" ht="12.75">
      <c r="A273" s="36"/>
      <c r="B273" s="37"/>
      <c r="C273" s="37"/>
      <c r="D273" s="37"/>
      <c r="E273" s="37"/>
    </row>
    <row r="274" spans="1:5" s="8" customFormat="1" ht="12.75">
      <c r="A274" s="36"/>
      <c r="B274" s="37"/>
      <c r="C274" s="37"/>
      <c r="D274" s="37"/>
      <c r="E274" s="37"/>
    </row>
    <row r="275" spans="1:5" s="8" customFormat="1" ht="12.75">
      <c r="A275" s="36"/>
      <c r="B275" s="37"/>
      <c r="C275" s="37"/>
      <c r="D275" s="37"/>
      <c r="E275" s="37"/>
    </row>
    <row r="276" spans="1:5" s="8" customFormat="1" ht="12.75">
      <c r="A276" s="36"/>
      <c r="B276" s="37"/>
      <c r="C276" s="37"/>
      <c r="D276" s="37"/>
      <c r="E276" s="37"/>
    </row>
    <row r="277" spans="1:5" ht="12.75">
      <c r="A277" s="36"/>
      <c r="B277" s="37"/>
      <c r="C277" s="37"/>
      <c r="D277" s="37"/>
      <c r="E277" s="37"/>
    </row>
    <row r="278" spans="1:5" ht="10.5">
      <c r="A278" s="38"/>
      <c r="B278" s="38"/>
      <c r="C278" s="38"/>
      <c r="D278" s="38"/>
      <c r="E278" s="38"/>
    </row>
    <row r="279" spans="1:5" ht="10.5">
      <c r="A279" s="38"/>
      <c r="B279" s="38"/>
      <c r="C279" s="38"/>
      <c r="D279" s="38"/>
      <c r="E279" s="38"/>
    </row>
    <row r="280" spans="1:5" ht="10.5">
      <c r="A280" s="38"/>
      <c r="B280" s="38"/>
      <c r="C280" s="38"/>
      <c r="D280" s="38"/>
      <c r="E280" s="38"/>
    </row>
    <row r="281" spans="1:5" ht="10.5">
      <c r="A281" s="38"/>
      <c r="B281" s="38"/>
      <c r="C281" s="38"/>
      <c r="D281" s="38"/>
      <c r="E281" s="38"/>
    </row>
    <row r="282" spans="1:5" ht="10.5">
      <c r="A282" s="38"/>
      <c r="B282" s="38"/>
      <c r="C282" s="38"/>
      <c r="D282" s="38"/>
      <c r="E282" s="38"/>
    </row>
    <row r="283" spans="1:5" ht="10.5">
      <c r="A283" s="38"/>
      <c r="B283" s="38"/>
      <c r="C283" s="38"/>
      <c r="D283" s="38"/>
      <c r="E283" s="38"/>
    </row>
  </sheetData>
  <mergeCells count="14">
    <mergeCell ref="A8:B8"/>
    <mergeCell ref="A9:B9"/>
    <mergeCell ref="A146:B146"/>
    <mergeCell ref="A268:E268"/>
    <mergeCell ref="A147:B147"/>
    <mergeCell ref="A169:B169"/>
    <mergeCell ref="A170:B170"/>
    <mergeCell ref="A3:H3"/>
    <mergeCell ref="A4:H4"/>
    <mergeCell ref="A5:H5"/>
    <mergeCell ref="C6:D6"/>
    <mergeCell ref="E6:F6"/>
    <mergeCell ref="A6:B7"/>
    <mergeCell ref="G6:H6"/>
  </mergeCells>
  <printOptions/>
  <pageMargins left="0.2755905511811024" right="0.3937007874015748" top="0.3937007874015748" bottom="0.2755905511811024" header="0" footer="0"/>
  <pageSetup horizontalDpi="300" verticalDpi="300" orientation="landscape" scale="88" r:id="rId2"/>
  <headerFooter>
    <oddFooter xml:space="preserve">&amp;R&amp;P de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por Fuente de Financiamiento - Proyecto/Proceso - Unidad Administrativa Al 30/jun./2020</dc:title>
  <dc:subject/>
  <dc:creator>FastReport.NET</dc:creator>
  <cp:keywords/>
  <dc:description/>
  <cp:lastModifiedBy>oficina1</cp:lastModifiedBy>
  <cp:lastPrinted>2020-08-07T17:51:31Z</cp:lastPrinted>
  <dcterms:created xsi:type="dcterms:W3CDTF">2009-06-17T07:33:19Z</dcterms:created>
  <dcterms:modified xsi:type="dcterms:W3CDTF">2020-08-07T18:33:08Z</dcterms:modified>
  <cp:category/>
  <cp:version/>
  <cp:contentType/>
  <cp:contentStatus/>
</cp:coreProperties>
</file>