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24000" windowHeight="11025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<sst xmlns="http://schemas.openxmlformats.org/spreadsheetml/2006/main" count="45" uniqueCount="45">
  <si>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</si>
  <si>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</si>
  <si>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</si>
  <si>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</si>
  <si>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</si>
  <si>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</si>
  <si>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</si>
  <si>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</si>
  <si>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</si>
  <si>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</si>
  <si>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</si>
  <si>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</si>
  <si>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</si>
  <si>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</si>
  <si>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</si>
  <si>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</si>
  <si>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</si>
  <si>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</si>
  <si>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</si>
  <si>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</si>
  <si>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</si>
  <si>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</si>
  <si>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</si>
  <si>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</si>
  <si>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</si>
  <si>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</si>
  <si>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</si>
  <si>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</si>
  <si>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</si>
  <si>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</si>
  <si>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</si>
  <si>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</si>
  <si>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</si>
  <si>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</si>
  <si>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</si>
  <si>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</si>
  <si>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</si>
  <si>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</si>
  <si>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</si>
  <si>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</si>
  <si>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</si>
  <si>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</si>
  <si>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2016</t>
  </si>
  <si>
    <t>Del 1 de enero al 31 de diciembre 2016</t>
  </si>
  <si>
    <t>Nombre del ente Público: Poder Judicial del Estado de Guerrero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</si>
</sst>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u val="single"/>
      <sz val="9"/>
      <color indexed="8"/>
      <name val="Arial Narrow"/>
      <family val="0"/>
    </font>
    <font>
      <b/>
      <u val="single"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6" fillId="33" borderId="0" xfId="0" applyFont="1" applyFill="1" applyAlignment="1">
      <alignment/>
    </xf>
    <xf numFmtId="164" fontId="47" fillId="34" borderId="10" xfId="48" applyNumberFormat="1" applyFont="1" applyFill="1" applyBorder="1" applyAlignment="1" applyProtection="1">
      <alignment horizontal="right"/>
      <protection/>
    </xf>
    <xf numFmtId="164" fontId="47" fillId="34" borderId="11" xfId="48" applyNumberFormat="1" applyFont="1" applyFill="1" applyBorder="1" applyAlignment="1" applyProtection="1">
      <alignment horizontal="right"/>
      <protection/>
    </xf>
    <xf numFmtId="164" fontId="47" fillId="34" borderId="11" xfId="48" applyNumberFormat="1" applyFont="1" applyFill="1" applyBorder="1" applyAlignment="1" applyProtection="1">
      <alignment horizontal="center"/>
      <protection/>
    </xf>
    <xf numFmtId="164" fontId="47" fillId="34" borderId="12" xfId="48" applyNumberFormat="1" applyFont="1" applyFill="1" applyBorder="1" applyAlignment="1" applyProtection="1">
      <alignment/>
      <protection/>
    </xf>
    <xf numFmtId="0" fontId="48" fillId="33" borderId="0" xfId="0" applyFont="1" applyFill="1" applyAlignment="1">
      <alignment/>
    </xf>
    <xf numFmtId="164" fontId="49" fillId="34" borderId="13" xfId="48" applyNumberFormat="1" applyFont="1" applyFill="1" applyBorder="1" applyAlignment="1" applyProtection="1">
      <alignment horizontal="center"/>
      <protection/>
    </xf>
    <xf numFmtId="164" fontId="49" fillId="34" borderId="13" xfId="48" applyNumberFormat="1" applyFont="1" applyFill="1" applyBorder="1" applyAlignment="1" applyProtection="1">
      <alignment horizontal="center" vertical="center"/>
      <protection/>
    </xf>
    <xf numFmtId="164" fontId="49" fillId="34" borderId="14" xfId="48" applyNumberFormat="1" applyFont="1" applyFill="1" applyBorder="1" applyAlignment="1" applyProtection="1">
      <alignment horizontal="center" vertical="center"/>
      <protection/>
    </xf>
    <xf numFmtId="164" fontId="49" fillId="34" borderId="15" xfId="48" applyNumberFormat="1" applyFont="1" applyFill="1" applyBorder="1" applyAlignment="1" applyProtection="1">
      <alignment horizontal="center"/>
      <protection/>
    </xf>
    <xf numFmtId="164" fontId="49" fillId="34" borderId="16" xfId="48" applyNumberFormat="1" applyFont="1" applyFill="1" applyBorder="1" applyAlignment="1" applyProtection="1">
      <alignment horizontal="center"/>
      <protection/>
    </xf>
    <xf numFmtId="3" fontId="50" fillId="0" borderId="17" xfId="0" applyNumberFormat="1" applyFont="1" applyFill="1" applyBorder="1" applyAlignment="1">
      <alignment vertical="center" wrapText="1"/>
    </xf>
    <xf numFmtId="0" fontId="46" fillId="0" borderId="0" xfId="0" applyFont="1" applyFill="1" applyAlignment="1">
      <alignment/>
    </xf>
    <xf numFmtId="0" fontId="51" fillId="0" borderId="18" xfId="0" applyFont="1" applyFill="1" applyBorder="1" applyAlignment="1">
      <alignment horizontal="justify" vertical="center" wrapText="1"/>
    </xf>
    <xf numFmtId="3" fontId="50" fillId="0" borderId="17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Fill="1" applyBorder="1" applyAlignment="1">
      <alignment horizontal="justify" vertical="center" wrapText="1"/>
    </xf>
    <xf numFmtId="0" fontId="51" fillId="0" borderId="17" xfId="0" applyFont="1" applyFill="1" applyBorder="1" applyAlignment="1">
      <alignment horizontal="justify" vertical="center" wrapText="1"/>
    </xf>
    <xf numFmtId="3" fontId="5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5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51" fillId="33" borderId="19" xfId="0" applyNumberFormat="1" applyFont="1" applyFill="1" applyBorder="1" applyAlignment="1" applyProtection="1">
      <alignment horizontal="right" vertical="center" wrapText="1"/>
      <protection/>
    </xf>
    <xf numFmtId="0" fontId="51" fillId="0" borderId="20" xfId="0" applyFont="1" applyFill="1" applyBorder="1" applyAlignment="1">
      <alignment horizontal="justify" vertical="center" wrapText="1"/>
    </xf>
    <xf numFmtId="0" fontId="51" fillId="0" borderId="21" xfId="0" applyFont="1" applyFill="1" applyBorder="1" applyAlignment="1">
      <alignment horizontal="justify" vertical="center" wrapText="1"/>
    </xf>
    <xf numFmtId="0" fontId="51" fillId="0" borderId="22" xfId="0" applyFont="1" applyFill="1" applyBorder="1" applyAlignment="1">
      <alignment horizontal="justify" vertical="center" wrapText="1"/>
    </xf>
    <xf numFmtId="3" fontId="51" fillId="0" borderId="22" xfId="0" applyNumberFormat="1" applyFont="1" applyFill="1" applyBorder="1" applyAlignment="1">
      <alignment horizontal="right" vertical="center" wrapText="1"/>
    </xf>
    <xf numFmtId="3" fontId="51" fillId="0" borderId="23" xfId="0" applyNumberFormat="1" applyFont="1" applyFill="1" applyBorder="1" applyAlignment="1">
      <alignment horizontal="right" vertical="center" wrapText="1"/>
    </xf>
    <xf numFmtId="0" fontId="50" fillId="0" borderId="16" xfId="0" applyFont="1" applyFill="1" applyBorder="1" applyAlignment="1">
      <alignment horizontal="justify" vertical="center" wrapText="1"/>
    </xf>
    <xf numFmtId="3" fontId="50" fillId="0" borderId="23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Fill="1" applyBorder="1" applyAlignment="1">
      <alignment horizontal="justify" vertical="center" wrapText="1"/>
    </xf>
    <xf numFmtId="0" fontId="51" fillId="0" borderId="17" xfId="0" applyFont="1" applyFill="1" applyBorder="1" applyAlignment="1">
      <alignment horizontal="justify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0" fillId="0" borderId="24" xfId="0" applyFont="1" applyFill="1" applyBorder="1" applyAlignment="1">
      <alignment horizontal="left" vertical="center" wrapText="1" indent="3"/>
    </xf>
    <xf numFmtId="0" fontId="50" fillId="0" borderId="25" xfId="0" applyFont="1" applyFill="1" applyBorder="1" applyAlignment="1">
      <alignment horizontal="left" vertical="center" wrapText="1" indent="3"/>
    </xf>
    <xf numFmtId="164" fontId="47" fillId="34" borderId="26" xfId="48" applyNumberFormat="1" applyFont="1" applyFill="1" applyBorder="1" applyAlignment="1" applyProtection="1">
      <alignment horizontal="center"/>
      <protection/>
    </xf>
    <xf numFmtId="164" fontId="47" fillId="34" borderId="27" xfId="48" applyNumberFormat="1" applyFont="1" applyFill="1" applyBorder="1" applyAlignment="1" applyProtection="1">
      <alignment horizontal="center"/>
      <protection/>
    </xf>
    <xf numFmtId="164" fontId="47" fillId="34" borderId="28" xfId="48" applyNumberFormat="1" applyFont="1" applyFill="1" applyBorder="1" applyAlignment="1" applyProtection="1">
      <alignment horizontal="center"/>
      <protection/>
    </xf>
    <xf numFmtId="164" fontId="47" fillId="34" borderId="29" xfId="48" applyNumberFormat="1" applyFont="1" applyFill="1" applyBorder="1" applyAlignment="1" applyProtection="1">
      <alignment horizontal="center"/>
      <protection locked="0"/>
    </xf>
    <xf numFmtId="164" fontId="47" fillId="34" borderId="0" xfId="48" applyNumberFormat="1" applyFont="1" applyFill="1" applyBorder="1" applyAlignment="1" applyProtection="1">
      <alignment horizontal="center"/>
      <protection locked="0"/>
    </xf>
    <xf numFmtId="164" fontId="47" fillId="34" borderId="30" xfId="48" applyNumberFormat="1" applyFont="1" applyFill="1" applyBorder="1" applyAlignment="1" applyProtection="1">
      <alignment horizontal="center"/>
      <protection locked="0"/>
    </xf>
    <xf numFmtId="164" fontId="47" fillId="34" borderId="29" xfId="48" applyNumberFormat="1" applyFont="1" applyFill="1" applyBorder="1" applyAlignment="1" applyProtection="1">
      <alignment horizontal="center"/>
      <protection/>
    </xf>
    <xf numFmtId="164" fontId="47" fillId="34" borderId="0" xfId="48" applyNumberFormat="1" applyFont="1" applyFill="1" applyBorder="1" applyAlignment="1" applyProtection="1">
      <alignment horizontal="center"/>
      <protection/>
    </xf>
    <xf numFmtId="164" fontId="47" fillId="34" borderId="30" xfId="48" applyNumberFormat="1" applyFont="1" applyFill="1" applyBorder="1" applyAlignment="1" applyProtection="1">
      <alignment horizontal="center"/>
      <protection/>
    </xf>
    <xf numFmtId="164" fontId="49" fillId="34" borderId="14" xfId="48" applyNumberFormat="1" applyFont="1" applyFill="1" applyBorder="1" applyAlignment="1" applyProtection="1">
      <alignment horizontal="center" vertical="center"/>
      <protection/>
    </xf>
    <xf numFmtId="164" fontId="49" fillId="34" borderId="31" xfId="48" applyNumberFormat="1" applyFont="1" applyFill="1" applyBorder="1" applyAlignment="1" applyProtection="1">
      <alignment horizontal="center" vertical="center"/>
      <protection/>
    </xf>
    <xf numFmtId="164" fontId="49" fillId="34" borderId="32" xfId="48" applyNumberFormat="1" applyFont="1" applyFill="1" applyBorder="1" applyAlignment="1" applyProtection="1">
      <alignment horizontal="center" vertical="center"/>
      <protection/>
    </xf>
    <xf numFmtId="164" fontId="49" fillId="34" borderId="18" xfId="48" applyNumberFormat="1" applyFont="1" applyFill="1" applyBorder="1" applyAlignment="1" applyProtection="1">
      <alignment horizontal="center" vertical="center"/>
      <protection/>
    </xf>
    <xf numFmtId="164" fontId="49" fillId="34" borderId="0" xfId="48" applyNumberFormat="1" applyFont="1" applyFill="1" applyBorder="1" applyAlignment="1" applyProtection="1">
      <alignment horizontal="center" vertical="center"/>
      <protection/>
    </xf>
    <xf numFmtId="164" fontId="49" fillId="34" borderId="17" xfId="48" applyNumberFormat="1" applyFont="1" applyFill="1" applyBorder="1" applyAlignment="1" applyProtection="1">
      <alignment horizontal="center" vertical="center"/>
      <protection/>
    </xf>
    <xf numFmtId="164" fontId="49" fillId="34" borderId="20" xfId="48" applyNumberFormat="1" applyFont="1" applyFill="1" applyBorder="1" applyAlignment="1" applyProtection="1">
      <alignment horizontal="center" vertical="center"/>
      <protection/>
    </xf>
    <xf numFmtId="164" fontId="49" fillId="34" borderId="21" xfId="48" applyNumberFormat="1" applyFont="1" applyFill="1" applyBorder="1" applyAlignment="1" applyProtection="1">
      <alignment horizontal="center" vertical="center"/>
      <protection/>
    </xf>
    <xf numFmtId="164" fontId="49" fillId="34" borderId="22" xfId="48" applyNumberFormat="1" applyFont="1" applyFill="1" applyBorder="1" applyAlignment="1" applyProtection="1">
      <alignment horizontal="center" vertical="center"/>
      <protection/>
    </xf>
    <xf numFmtId="164" fontId="49" fillId="34" borderId="16" xfId="48" applyNumberFormat="1" applyFont="1" applyFill="1" applyBorder="1" applyAlignment="1" applyProtection="1">
      <alignment horizontal="center"/>
      <protection/>
    </xf>
    <xf numFmtId="164" fontId="49" fillId="34" borderId="24" xfId="48" applyNumberFormat="1" applyFont="1" applyFill="1" applyBorder="1" applyAlignment="1" applyProtection="1">
      <alignment horizontal="center"/>
      <protection/>
    </xf>
    <xf numFmtId="164" fontId="49" fillId="34" borderId="25" xfId="48" applyNumberFormat="1" applyFont="1" applyFill="1" applyBorder="1" applyAlignment="1" applyProtection="1">
      <alignment horizontal="center"/>
      <protection/>
    </xf>
    <xf numFmtId="164" fontId="49" fillId="34" borderId="13" xfId="48" applyNumberFormat="1" applyFont="1" applyFill="1" applyBorder="1" applyAlignment="1" applyProtection="1">
      <alignment horizontal="center" vertical="center"/>
      <protection/>
    </xf>
    <xf numFmtId="164" fontId="49" fillId="34" borderId="19" xfId="48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43</xdr:row>
      <xdr:rowOff>171450</xdr:rowOff>
    </xdr:from>
    <xdr:to>
      <xdr:col>3</xdr:col>
      <xdr:colOff>2238375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714375" y="9382125"/>
          <a:ext cx="3228975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RAFAEL ANTONIO  CANCINO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CALVO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                            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</a:p>
      </xdr:txBody>
    </xdr:sp>
    <xdr:clientData/>
  </xdr:twoCellAnchor>
  <xdr:twoCellAnchor>
    <xdr:from>
      <xdr:col>5</xdr:col>
      <xdr:colOff>1676400</xdr:colOff>
      <xdr:row>43</xdr:row>
      <xdr:rowOff>85725</xdr:rowOff>
    </xdr:from>
    <xdr:to>
      <xdr:col>7</xdr:col>
      <xdr:colOff>561975</xdr:colOff>
      <xdr:row>49</xdr:row>
      <xdr:rowOff>66675</xdr:rowOff>
    </xdr:to>
    <xdr:sp>
      <xdr:nvSpPr>
        <xdr:cNvPr id="2" name="Text Box 9"/>
        <xdr:cNvSpPr txBox="1">
          <a:spLocks noChangeArrowheads="1"/>
        </xdr:cNvSpPr>
      </xdr:nvSpPr>
      <xdr:spPr>
        <a:xfrm flipH="1">
          <a:off x="8191500" y="9296400"/>
          <a:ext cx="2066925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JUAN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NAVARRETE JIMENEZ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 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2"/>
  <sheetViews>
    <sheetView showGridLines="0" tabSelected="1" zoomScale="90" zoomScaleNormal="90" workbookViewId="0" topLeftCell="A22">
      <selection activeCell="H24" sqref="H24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6" t="s">
        <v>42</v>
      </c>
      <c r="C2" s="37"/>
      <c r="D2" s="37"/>
      <c r="E2" s="37"/>
      <c r="F2" s="37"/>
      <c r="G2" s="37"/>
      <c r="H2" s="37"/>
      <c r="I2" s="37"/>
      <c r="J2" s="38"/>
    </row>
    <row r="3" spans="2:10" ht="15">
      <c r="B3" s="39" t="s">
        <v>44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2" t="s">
        <v>43</v>
      </c>
      <c r="C5" s="43"/>
      <c r="D5" s="43"/>
      <c r="E5" s="43"/>
      <c r="F5" s="43"/>
      <c r="G5" s="43"/>
      <c r="H5" s="43"/>
      <c r="I5" s="43"/>
      <c r="J5" s="44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5" t="s">
        <v>1</v>
      </c>
      <c r="C8" s="46"/>
      <c r="D8" s="47"/>
      <c r="E8" s="54" t="s">
        <v>2</v>
      </c>
      <c r="F8" s="55"/>
      <c r="G8" s="55"/>
      <c r="H8" s="55"/>
      <c r="I8" s="56"/>
      <c r="J8" s="57" t="s">
        <v>3</v>
      </c>
    </row>
    <row r="9" spans="2:10" ht="14.25">
      <c r="B9" s="48"/>
      <c r="C9" s="49"/>
      <c r="D9" s="50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8"/>
    </row>
    <row r="10" spans="2:10" ht="14.25">
      <c r="B10" s="51"/>
      <c r="C10" s="52"/>
      <c r="D10" s="53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31" t="s">
        <v>11</v>
      </c>
      <c r="C11" s="32"/>
      <c r="D11" s="33"/>
      <c r="E11" s="12">
        <f aca="true" t="shared" si="0" ref="E11:J11">SUM(E12,E15,E24,E28,E31,E36)</f>
        <v>609459143</v>
      </c>
      <c r="F11" s="12">
        <f t="shared" si="0"/>
        <v>66725017.54000001</v>
      </c>
      <c r="G11" s="12">
        <f t="shared" si="0"/>
        <v>676184160.54</v>
      </c>
      <c r="H11" s="12">
        <f t="shared" si="0"/>
        <v>677988397.72</v>
      </c>
      <c r="I11" s="12">
        <f t="shared" si="0"/>
        <v>658848215</v>
      </c>
      <c r="J11" s="12">
        <f t="shared" si="0"/>
        <v>-1804237.1800000668</v>
      </c>
    </row>
    <row r="12" spans="2:10" s="13" customFormat="1" ht="28.5" customHeight="1">
      <c r="B12" s="14"/>
      <c r="C12" s="29" t="s">
        <v>12</v>
      </c>
      <c r="D12" s="3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/>
      <c r="F13" s="19"/>
      <c r="G13" s="20">
        <f aca="true" t="shared" si="2" ref="G13:G40">IF(AND(F13&gt;=0,E13&gt;=0),SUM(E13:F13),"-")</f>
        <v>0</v>
      </c>
      <c r="H13" s="19"/>
      <c r="I13" s="19"/>
      <c r="J13" s="21">
        <f aca="true" t="shared" si="3" ref="J13:J40">IF(AND(H13&gt;=0,G13&gt;=0),(G13-H13),"-")</f>
        <v>0</v>
      </c>
    </row>
    <row r="14" spans="2:10" s="13" customFormat="1" ht="14.25">
      <c r="B14" s="14"/>
      <c r="C14" s="16"/>
      <c r="D14" s="17" t="s">
        <v>14</v>
      </c>
      <c r="E14" s="18"/>
      <c r="F14" s="19"/>
      <c r="G14" s="20">
        <f t="shared" si="2"/>
        <v>0</v>
      </c>
      <c r="H14" s="19"/>
      <c r="I14" s="19"/>
      <c r="J14" s="21">
        <f t="shared" si="3"/>
        <v>0</v>
      </c>
    </row>
    <row r="15" spans="2:10" s="13" customFormat="1" ht="14.25">
      <c r="B15" s="14"/>
      <c r="C15" s="29" t="s">
        <v>15</v>
      </c>
      <c r="D15" s="30"/>
      <c r="E15" s="15">
        <f aca="true" t="shared" si="4" ref="E15:J15">SUM(E16:E23)</f>
        <v>609459143</v>
      </c>
      <c r="F15" s="15">
        <f t="shared" si="4"/>
        <v>66725017.54000001</v>
      </c>
      <c r="G15" s="15">
        <f t="shared" si="4"/>
        <v>676184160.54</v>
      </c>
      <c r="H15" s="15">
        <f t="shared" si="4"/>
        <v>677988397.72</v>
      </c>
      <c r="I15" s="15">
        <f t="shared" si="4"/>
        <v>658848215</v>
      </c>
      <c r="J15" s="15">
        <f t="shared" si="4"/>
        <v>-1804237.1800000668</v>
      </c>
    </row>
    <row r="16" spans="2:10" s="13" customFormat="1" ht="14.25">
      <c r="B16" s="14"/>
      <c r="C16" s="16"/>
      <c r="D16" s="17" t="s">
        <v>16</v>
      </c>
      <c r="E16" s="18">
        <v>557549243</v>
      </c>
      <c r="F16" s="19">
        <v>99497195.54</v>
      </c>
      <c r="G16" s="20">
        <f t="shared" si="2"/>
        <v>657046438.54</v>
      </c>
      <c r="H16" s="19">
        <v>658848215.22</v>
      </c>
      <c r="I16" s="19">
        <v>658848215</v>
      </c>
      <c r="J16" s="21">
        <f t="shared" si="3"/>
        <v>-1801776.6800000668</v>
      </c>
    </row>
    <row r="17" spans="2:10" s="13" customFormat="1" ht="14.25">
      <c r="B17" s="14"/>
      <c r="C17" s="16"/>
      <c r="D17" s="17" t="s">
        <v>17</v>
      </c>
      <c r="E17" s="18"/>
      <c r="F17" s="19"/>
      <c r="G17" s="20">
        <f t="shared" si="2"/>
        <v>0</v>
      </c>
      <c r="H17" s="19"/>
      <c r="I17" s="19"/>
      <c r="J17" s="21">
        <f t="shared" si="3"/>
        <v>0</v>
      </c>
    </row>
    <row r="18" spans="2:10" s="13" customFormat="1" ht="14.25">
      <c r="B18" s="14"/>
      <c r="C18" s="16"/>
      <c r="D18" s="17" t="s">
        <v>18</v>
      </c>
      <c r="E18" s="18"/>
      <c r="F18" s="19"/>
      <c r="G18" s="20">
        <f t="shared" si="2"/>
        <v>0</v>
      </c>
      <c r="H18" s="19"/>
      <c r="I18" s="19"/>
      <c r="J18" s="21">
        <f t="shared" si="3"/>
        <v>0</v>
      </c>
    </row>
    <row r="19" spans="2:10" s="13" customFormat="1" ht="14.25">
      <c r="B19" s="14"/>
      <c r="C19" s="16"/>
      <c r="D19" s="17" t="s">
        <v>19</v>
      </c>
      <c r="E19" s="18"/>
      <c r="F19" s="19"/>
      <c r="G19" s="20">
        <f t="shared" si="2"/>
        <v>0</v>
      </c>
      <c r="H19" s="19"/>
      <c r="I19" s="19"/>
      <c r="J19" s="21">
        <f t="shared" si="3"/>
        <v>0</v>
      </c>
    </row>
    <row r="20" spans="2:10" s="13" customFormat="1" ht="14.25">
      <c r="B20" s="14"/>
      <c r="C20" s="16"/>
      <c r="D20" s="17" t="s">
        <v>20</v>
      </c>
      <c r="E20" s="18"/>
      <c r="F20" s="19"/>
      <c r="G20" s="20">
        <f t="shared" si="2"/>
        <v>0</v>
      </c>
      <c r="H20" s="19"/>
      <c r="I20" s="19"/>
      <c r="J20" s="21">
        <f t="shared" si="3"/>
        <v>0</v>
      </c>
    </row>
    <row r="21" spans="2:10" s="13" customFormat="1" ht="24">
      <c r="B21" s="14"/>
      <c r="C21" s="16"/>
      <c r="D21" s="17" t="s">
        <v>21</v>
      </c>
      <c r="E21" s="18"/>
      <c r="F21" s="19"/>
      <c r="G21" s="20">
        <f t="shared" si="2"/>
        <v>0</v>
      </c>
      <c r="H21" s="19"/>
      <c r="I21" s="19"/>
      <c r="J21" s="21">
        <f t="shared" si="3"/>
        <v>0</v>
      </c>
    </row>
    <row r="22" spans="2:10" s="13" customFormat="1" ht="14.25">
      <c r="B22" s="14"/>
      <c r="C22" s="16"/>
      <c r="D22" s="17" t="s">
        <v>22</v>
      </c>
      <c r="E22" s="18"/>
      <c r="F22" s="19"/>
      <c r="G22" s="20">
        <f t="shared" si="2"/>
        <v>0</v>
      </c>
      <c r="H22" s="19"/>
      <c r="I22" s="19"/>
      <c r="J22" s="21">
        <f t="shared" si="3"/>
        <v>0</v>
      </c>
    </row>
    <row r="23" spans="2:10" s="13" customFormat="1" ht="14.25">
      <c r="B23" s="14"/>
      <c r="C23" s="16"/>
      <c r="D23" s="17" t="s">
        <v>23</v>
      </c>
      <c r="E23" s="18">
        <v>51909900</v>
      </c>
      <c r="F23" s="19">
        <v>-32772178</v>
      </c>
      <c r="G23" s="20">
        <f>E23+F23</f>
        <v>19137722</v>
      </c>
      <c r="H23" s="19">
        <v>19140182.5</v>
      </c>
      <c r="I23" s="19"/>
      <c r="J23" s="21">
        <f t="shared" si="3"/>
        <v>-2460.5</v>
      </c>
    </row>
    <row r="24" spans="2:10" s="13" customFormat="1" ht="14.25">
      <c r="B24" s="14"/>
      <c r="C24" s="29" t="s">
        <v>24</v>
      </c>
      <c r="D24" s="3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/>
      <c r="F25" s="19"/>
      <c r="G25" s="20">
        <f t="shared" si="2"/>
        <v>0</v>
      </c>
      <c r="H25" s="19"/>
      <c r="I25" s="19"/>
      <c r="J25" s="21">
        <f t="shared" si="3"/>
        <v>0</v>
      </c>
    </row>
    <row r="26" spans="2:10" s="13" customFormat="1" ht="27" customHeight="1">
      <c r="B26" s="14"/>
      <c r="C26" s="16"/>
      <c r="D26" s="17" t="s">
        <v>26</v>
      </c>
      <c r="E26" s="18"/>
      <c r="F26" s="19"/>
      <c r="G26" s="20">
        <f t="shared" si="2"/>
        <v>0</v>
      </c>
      <c r="H26" s="19"/>
      <c r="I26" s="19"/>
      <c r="J26" s="21">
        <f t="shared" si="3"/>
        <v>0</v>
      </c>
    </row>
    <row r="27" spans="2:10" s="13" customFormat="1" ht="14.25">
      <c r="B27" s="14"/>
      <c r="C27" s="16"/>
      <c r="D27" s="17" t="s">
        <v>27</v>
      </c>
      <c r="E27" s="18"/>
      <c r="F27" s="19"/>
      <c r="G27" s="20">
        <f t="shared" si="2"/>
        <v>0</v>
      </c>
      <c r="H27" s="19"/>
      <c r="I27" s="19"/>
      <c r="J27" s="21">
        <f t="shared" si="3"/>
        <v>0</v>
      </c>
    </row>
    <row r="28" spans="2:10" s="13" customFormat="1" ht="14.25">
      <c r="B28" s="14"/>
      <c r="C28" s="29" t="s">
        <v>28</v>
      </c>
      <c r="D28" s="3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/>
      <c r="F29" s="19"/>
      <c r="G29" s="20">
        <f t="shared" si="2"/>
        <v>0</v>
      </c>
      <c r="H29" s="19"/>
      <c r="I29" s="19"/>
      <c r="J29" s="21">
        <f t="shared" si="3"/>
        <v>0</v>
      </c>
    </row>
    <row r="30" spans="2:10" s="13" customFormat="1" ht="21" customHeight="1">
      <c r="B30" s="14"/>
      <c r="C30" s="16"/>
      <c r="D30" s="17" t="s">
        <v>30</v>
      </c>
      <c r="E30" s="18"/>
      <c r="F30" s="19"/>
      <c r="G30" s="20">
        <f t="shared" si="2"/>
        <v>0</v>
      </c>
      <c r="H30" s="19"/>
      <c r="I30" s="19"/>
      <c r="J30" s="21">
        <f t="shared" si="3"/>
        <v>0</v>
      </c>
    </row>
    <row r="31" spans="2:10" s="13" customFormat="1" ht="14.25">
      <c r="B31" s="14"/>
      <c r="C31" s="29" t="s">
        <v>31</v>
      </c>
      <c r="D31" s="3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/>
      <c r="F32" s="19"/>
      <c r="G32" s="20">
        <f t="shared" si="2"/>
        <v>0</v>
      </c>
      <c r="H32" s="19"/>
      <c r="I32" s="19"/>
      <c r="J32" s="21">
        <f t="shared" si="3"/>
        <v>0</v>
      </c>
    </row>
    <row r="33" spans="2:10" s="13" customFormat="1" ht="14.25">
      <c r="B33" s="14"/>
      <c r="C33" s="16"/>
      <c r="D33" s="17" t="s">
        <v>33</v>
      </c>
      <c r="E33" s="18"/>
      <c r="F33" s="19"/>
      <c r="G33" s="20">
        <f t="shared" si="2"/>
        <v>0</v>
      </c>
      <c r="H33" s="19"/>
      <c r="I33" s="19"/>
      <c r="J33" s="21">
        <f t="shared" si="3"/>
        <v>0</v>
      </c>
    </row>
    <row r="34" spans="2:10" s="13" customFormat="1" ht="14.25">
      <c r="B34" s="14"/>
      <c r="C34" s="16"/>
      <c r="D34" s="17" t="s">
        <v>34</v>
      </c>
      <c r="E34" s="18"/>
      <c r="F34" s="19"/>
      <c r="G34" s="20">
        <f t="shared" si="2"/>
        <v>0</v>
      </c>
      <c r="H34" s="19"/>
      <c r="I34" s="19"/>
      <c r="J34" s="21">
        <f t="shared" si="3"/>
        <v>0</v>
      </c>
    </row>
    <row r="35" spans="2:10" s="13" customFormat="1" ht="24">
      <c r="B35" s="14"/>
      <c r="C35" s="16"/>
      <c r="D35" s="17" t="s">
        <v>35</v>
      </c>
      <c r="E35" s="18"/>
      <c r="F35" s="19"/>
      <c r="G35" s="20">
        <f>IF(AND(F35&gt;=0,E35&gt;=0),SUM(E35:F35),"-")</f>
        <v>0</v>
      </c>
      <c r="H35" s="19"/>
      <c r="I35" s="19"/>
      <c r="J35" s="21">
        <f t="shared" si="3"/>
        <v>0</v>
      </c>
    </row>
    <row r="36" spans="2:10" s="13" customFormat="1" ht="27" customHeight="1">
      <c r="B36" s="14"/>
      <c r="C36" s="29" t="s">
        <v>36</v>
      </c>
      <c r="D36" s="3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/>
      <c r="F37" s="19"/>
      <c r="G37" s="20">
        <f t="shared" si="2"/>
        <v>0</v>
      </c>
      <c r="H37" s="19"/>
      <c r="I37" s="19"/>
      <c r="J37" s="21">
        <f t="shared" si="3"/>
        <v>0</v>
      </c>
    </row>
    <row r="38" spans="2:10" s="13" customFormat="1" ht="16.5" customHeight="1">
      <c r="B38" s="31" t="s">
        <v>38</v>
      </c>
      <c r="C38" s="32"/>
      <c r="D38" s="33"/>
      <c r="E38" s="18"/>
      <c r="F38" s="19"/>
      <c r="G38" s="20">
        <f t="shared" si="2"/>
        <v>0</v>
      </c>
      <c r="H38" s="19"/>
      <c r="I38" s="19"/>
      <c r="J38" s="21">
        <f t="shared" si="3"/>
        <v>0</v>
      </c>
    </row>
    <row r="39" spans="2:10" s="13" customFormat="1" ht="23.25" customHeight="1">
      <c r="B39" s="31" t="s">
        <v>39</v>
      </c>
      <c r="C39" s="32"/>
      <c r="D39" s="33"/>
      <c r="E39" s="18"/>
      <c r="F39" s="19"/>
      <c r="G39" s="20">
        <f t="shared" si="2"/>
        <v>0</v>
      </c>
      <c r="H39" s="19"/>
      <c r="I39" s="19"/>
      <c r="J39" s="21">
        <f t="shared" si="3"/>
        <v>0</v>
      </c>
    </row>
    <row r="40" spans="2:10" s="13" customFormat="1" ht="15.75" customHeight="1">
      <c r="B40" s="31" t="s">
        <v>40</v>
      </c>
      <c r="C40" s="32"/>
      <c r="D40" s="33"/>
      <c r="E40" s="18"/>
      <c r="F40" s="19"/>
      <c r="G40" s="20">
        <f t="shared" si="2"/>
        <v>0</v>
      </c>
      <c r="H40" s="19"/>
      <c r="I40" s="19"/>
      <c r="J40" s="21">
        <f t="shared" si="3"/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34" t="s">
        <v>41</v>
      </c>
      <c r="D42" s="35"/>
      <c r="E42" s="28">
        <f aca="true" t="shared" si="9" ref="E42:J42">SUM(E11,E38,E39,E40)</f>
        <v>609459143</v>
      </c>
      <c r="F42" s="28">
        <f t="shared" si="9"/>
        <v>66725017.54000001</v>
      </c>
      <c r="G42" s="28">
        <f t="shared" si="9"/>
        <v>676184160.54</v>
      </c>
      <c r="H42" s="28">
        <f t="shared" si="9"/>
        <v>677988397.72</v>
      </c>
      <c r="I42" s="28">
        <f t="shared" si="9"/>
        <v>658848215</v>
      </c>
      <c r="J42" s="28">
        <f t="shared" si="9"/>
        <v>-1804237.1800000668</v>
      </c>
    </row>
    <row r="43" s="13" customFormat="1" ht="14.25"/>
    <row r="44" ht="14.25"/>
    <row r="45" ht="14.25"/>
    <row r="46" ht="14.25"/>
    <row r="47" ht="14.25"/>
    <row r="48" ht="14.25"/>
    <row r="49" ht="14.25"/>
    <row r="50" ht="14.25"/>
    <row r="51" ht="14.25"/>
  </sheetData>
  <sheetProtection/>
  <mergeCells count="18">
    <mergeCell ref="C31:D31"/>
    <mergeCell ref="B2:J2"/>
    <mergeCell ref="B3:J3"/>
    <mergeCell ref="B4:J4"/>
    <mergeCell ref="B5:J5"/>
    <mergeCell ref="B8:D10"/>
    <mergeCell ref="E8:I8"/>
    <mergeCell ref="J8:J9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cp:lastPrinted>2017-02-07T20:18:03Z</cp:lastPrinted>
  <dcterms:created xsi:type="dcterms:W3CDTF">2014-09-29T18:50:46Z</dcterms:created>
  <dcterms:modified xsi:type="dcterms:W3CDTF">2017-02-08T16:39:40Z</dcterms:modified>
  <cp:category/>
  <cp:version/>
  <cp:contentType/>
  <cp:contentStatus/>
</cp:coreProperties>
</file>