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<sst xmlns="http://schemas.openxmlformats.org/spreadsheetml/2006/main" count="34" uniqueCount="34">
  <si>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</si>
  <si>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</si>
  <si>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</si>
  <si>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</si>
  <si>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</si>
  <si>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</si>
  <si>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</si>
  <si>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</si>
  <si>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</si>
  <si>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</si>
  <si>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</si>
  <si>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</si>
  <si>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</si>
  <si>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</si>
  <si>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</si>
  <si>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</si>
  <si>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</si>
  <si>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</si>
  <si>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</si>
  <si>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</si>
  <si>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</si>
  <si>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</si>
  <si>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</si>
  <si>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</si>
  <si>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</si>
  <si>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</si>
  <si>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</si>
  <si>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</si>
  <si>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</si>
  <si>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</si>
  <si>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</si>
  <si>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2016</t>
  </si>
  <si>
    <t>Del 1 de enero al 31 de diciembre de 2016</t>
  </si>
  <si>
    <t xml:space="preserve">PODER JUDICIAL DEL ESTADO DE GUERRRO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</si>
</sst>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u val="single"/>
      <sz val="9"/>
      <color indexed="8"/>
      <name val="Arial"/>
      <family val="0"/>
    </font>
    <font>
      <u val="single"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6" fillId="34" borderId="11" xfId="52" applyFont="1" applyFill="1" applyBorder="1" applyAlignment="1">
      <alignment horizontal="center" vertical="center" wrapText="1"/>
      <protection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52" applyFont="1" applyFill="1" applyBorder="1" applyAlignment="1">
      <alignment horizontal="center" vertical="center" wrapText="1"/>
      <protection/>
    </xf>
    <xf numFmtId="0" fontId="46" fillId="34" borderId="14" xfId="52" applyFont="1" applyFill="1" applyBorder="1" applyAlignment="1">
      <alignment horizontal="center" vertical="center" wrapText="1"/>
      <protection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5" xfId="52" applyFont="1" applyFill="1" applyBorder="1" applyAlignment="1">
      <alignment horizontal="center" vertical="center" wrapText="1"/>
      <protection/>
    </xf>
    <xf numFmtId="0" fontId="47" fillId="33" borderId="16" xfId="0" applyFont="1" applyFill="1" applyBorder="1" applyAlignment="1">
      <alignment vertical="top"/>
    </xf>
    <xf numFmtId="3" fontId="47" fillId="33" borderId="0" xfId="0" applyNumberFormat="1" applyFont="1" applyFill="1" applyBorder="1" applyAlignment="1">
      <alignment vertical="top"/>
    </xf>
    <xf numFmtId="0" fontId="47" fillId="33" borderId="17" xfId="0" applyFont="1" applyFill="1" applyBorder="1" applyAlignment="1">
      <alignment vertical="top"/>
    </xf>
    <xf numFmtId="0" fontId="48" fillId="33" borderId="16" xfId="0" applyFont="1" applyFill="1" applyBorder="1" applyAlignment="1">
      <alignment vertical="top"/>
    </xf>
    <xf numFmtId="0" fontId="48" fillId="33" borderId="17" xfId="0" applyFont="1" applyFill="1" applyBorder="1" applyAlignment="1">
      <alignment vertical="top"/>
    </xf>
    <xf numFmtId="0" fontId="45" fillId="33" borderId="16" xfId="0" applyFont="1" applyFill="1" applyBorder="1" applyAlignment="1">
      <alignment vertical="top"/>
    </xf>
    <xf numFmtId="0" fontId="45" fillId="33" borderId="17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left"/>
    </xf>
    <xf numFmtId="0" fontId="45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5" fillId="33" borderId="0" xfId="0" applyFont="1" applyFill="1" applyBorder="1" applyAlignment="1">
      <alignment horizontal="center"/>
    </xf>
    <xf numFmtId="0" fontId="46" fillId="34" borderId="12" xfId="52" applyFont="1" applyFill="1" applyBorder="1" applyAlignment="1">
      <alignment horizontal="center" vertical="center" wrapText="1"/>
      <protection/>
    </xf>
    <xf numFmtId="0" fontId="46" fillId="34" borderId="10" xfId="52" applyFont="1" applyFill="1" applyBorder="1" applyAlignment="1">
      <alignment horizontal="center" vertical="center" wrapText="1"/>
      <protection/>
    </xf>
    <xf numFmtId="0" fontId="45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6" fillId="34" borderId="12" xfId="52" applyFont="1" applyFill="1" applyBorder="1" applyAlignment="1">
      <alignment horizontal="center" vertical="center" wrapText="1"/>
      <protection/>
    </xf>
    <xf numFmtId="0" fontId="46" fillId="34" borderId="10" xfId="52" applyFont="1" applyFill="1" applyBorder="1" applyAlignment="1">
      <alignment horizontal="center" vertical="center" wrapText="1"/>
      <protection/>
    </xf>
    <xf numFmtId="0" fontId="47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5" fillId="33" borderId="14" xfId="0" applyFont="1" applyFill="1" applyBorder="1" applyAlignment="1">
      <alignment horizontal="center" vertical="top"/>
    </xf>
    <xf numFmtId="0" fontId="45" fillId="33" borderId="10" xfId="0" applyFont="1" applyFill="1" applyBorder="1" applyAlignment="1">
      <alignment horizontal="center" vertical="top"/>
    </xf>
    <xf numFmtId="0" fontId="45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5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43" fontId="47" fillId="33" borderId="0" xfId="47" applyNumberFormat="1" applyFont="1" applyFill="1" applyBorder="1" applyAlignment="1">
      <alignment vertical="top"/>
    </xf>
    <xf numFmtId="43" fontId="45" fillId="33" borderId="0" xfId="0" applyNumberFormat="1" applyFont="1" applyFill="1" applyBorder="1" applyAlignment="1">
      <alignment vertical="top"/>
    </xf>
    <xf numFmtId="43" fontId="4" fillId="33" borderId="0" xfId="47" applyNumberFormat="1" applyFont="1" applyFill="1" applyBorder="1" applyAlignment="1" applyProtection="1">
      <alignment vertical="top"/>
      <protection locked="0"/>
    </xf>
    <xf numFmtId="43" fontId="4" fillId="33" borderId="0" xfId="47" applyNumberFormat="1" applyFont="1" applyFill="1" applyBorder="1" applyAlignment="1">
      <alignment vertical="top"/>
    </xf>
    <xf numFmtId="43" fontId="45" fillId="33" borderId="0" xfId="47" applyNumberFormat="1" applyFont="1" applyFill="1" applyBorder="1" applyAlignment="1">
      <alignment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37</xdr:row>
      <xdr:rowOff>0</xdr:rowOff>
    </xdr:from>
    <xdr:to>
      <xdr:col>4</xdr:col>
      <xdr:colOff>257175</xdr:colOff>
      <xdr:row>44</xdr:row>
      <xdr:rowOff>9525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028700" y="6353175"/>
          <a:ext cx="25527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JUAN NAVARRETE JIMENEZ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</a:t>
          </a:r>
          <a:r>
            <a:rPr lang="en-US" cap="none" sz="9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</a:t>
          </a:r>
        </a:p>
      </xdr:txBody>
    </xdr:sp>
    <xdr:clientData/>
  </xdr:twoCellAnchor>
  <xdr:twoCellAnchor>
    <xdr:from>
      <xdr:col>4</xdr:col>
      <xdr:colOff>866775</xdr:colOff>
      <xdr:row>37</xdr:row>
      <xdr:rowOff>0</xdr:rowOff>
    </xdr:from>
    <xdr:to>
      <xdr:col>8</xdr:col>
      <xdr:colOff>676275</xdr:colOff>
      <xdr:row>42</xdr:row>
      <xdr:rowOff>123825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4191000" y="6353175"/>
          <a:ext cx="38481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RAFAEL ANTONIO CANCINO CALVO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                                       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0"/>
  <sheetViews>
    <sheetView tabSelected="1" zoomScalePageLayoutView="0" workbookViewId="0" topLeftCell="A1">
      <selection activeCell="I32" sqref="I32"/>
    </sheetView>
  </sheetViews>
  <sheetFormatPr defaultColWidth="11.421875" defaultRowHeight="15"/>
  <cols>
    <col min="1" max="1" width="1.8515625" style="0" customWidth="1"/>
    <col min="2" max="2" width="9.00390625" style="0" customWidth="1"/>
    <col min="3" max="3" width="10.8515625" style="0" customWidth="1"/>
    <col min="4" max="4" width="28.140625" style="0" customWidth="1"/>
    <col min="5" max="5" width="14.421875" style="0" bestFit="1" customWidth="1"/>
    <col min="6" max="6" width="15.7109375" style="0" customWidth="1"/>
    <col min="7" max="7" width="16.00390625" style="0" customWidth="1"/>
    <col min="8" max="8" width="14.421875" style="0" bestFit="1" customWidth="1"/>
    <col min="9" max="9" width="13.421875" style="0" bestFit="1" customWidth="1"/>
  </cols>
  <sheetData>
    <row r="1" spans="2:10" ht="12" customHeight="1">
      <c r="B1" s="1"/>
      <c r="C1" s="3"/>
      <c r="D1" s="35" t="s">
        <v>31</v>
      </c>
      <c r="E1" s="35"/>
      <c r="F1" s="35"/>
      <c r="G1" s="35"/>
      <c r="H1" s="35"/>
      <c r="I1" s="3"/>
      <c r="J1" s="3"/>
    </row>
    <row r="2" spans="2:10" ht="12" customHeight="1">
      <c r="B2" s="1"/>
      <c r="C2" s="3"/>
      <c r="D2" s="35" t="s">
        <v>0</v>
      </c>
      <c r="E2" s="35"/>
      <c r="F2" s="35"/>
      <c r="G2" s="35"/>
      <c r="H2" s="35"/>
      <c r="I2" s="3"/>
      <c r="J2" s="3"/>
    </row>
    <row r="3" spans="2:10" ht="12" customHeight="1">
      <c r="B3" s="1"/>
      <c r="C3" s="3"/>
      <c r="D3" s="35" t="s">
        <v>32</v>
      </c>
      <c r="E3" s="35"/>
      <c r="F3" s="35"/>
      <c r="G3" s="35"/>
      <c r="H3" s="35"/>
      <c r="I3" s="3"/>
      <c r="J3" s="3"/>
    </row>
    <row r="4" spans="2:10" ht="12" customHeight="1">
      <c r="B4" s="1"/>
      <c r="C4" s="3"/>
      <c r="D4" s="35" t="s">
        <v>1</v>
      </c>
      <c r="E4" s="35"/>
      <c r="F4" s="35"/>
      <c r="G4" s="35"/>
      <c r="H4" s="35"/>
      <c r="I4" s="3"/>
      <c r="J4" s="3"/>
    </row>
    <row r="5" spans="2:10" ht="12" customHeight="1">
      <c r="B5" s="4"/>
      <c r="C5" s="5"/>
      <c r="D5" s="36" t="s">
        <v>33</v>
      </c>
      <c r="E5" s="36"/>
      <c r="F5" s="36"/>
      <c r="G5" s="36"/>
      <c r="H5" s="36"/>
      <c r="I5" s="6"/>
      <c r="J5" s="7"/>
    </row>
    <row r="6" spans="2:10" ht="15">
      <c r="B6" s="37"/>
      <c r="C6" s="37"/>
      <c r="D6" s="37"/>
      <c r="E6" s="37"/>
      <c r="F6" s="37"/>
      <c r="G6" s="37"/>
      <c r="H6" s="37"/>
      <c r="I6" s="37"/>
      <c r="J6" s="37"/>
    </row>
    <row r="7" spans="2:10" ht="18" customHeight="1">
      <c r="B7" s="8"/>
      <c r="C7" s="38" t="s">
        <v>2</v>
      </c>
      <c r="D7" s="38"/>
      <c r="E7" s="9" t="s">
        <v>3</v>
      </c>
      <c r="F7" s="9" t="s">
        <v>4</v>
      </c>
      <c r="G7" s="32" t="s">
        <v>5</v>
      </c>
      <c r="H7" s="32" t="s">
        <v>6</v>
      </c>
      <c r="I7" s="32" t="s">
        <v>7</v>
      </c>
      <c r="J7" s="10"/>
    </row>
    <row r="8" spans="2:10" ht="17.25" customHeight="1">
      <c r="B8" s="11"/>
      <c r="C8" s="39"/>
      <c r="D8" s="39"/>
      <c r="E8" s="12">
        <v>1</v>
      </c>
      <c r="F8" s="12">
        <v>2</v>
      </c>
      <c r="G8" s="33">
        <v>3</v>
      </c>
      <c r="H8" s="33" t="s">
        <v>8</v>
      </c>
      <c r="I8" s="33" t="s">
        <v>9</v>
      </c>
      <c r="J8" s="13"/>
    </row>
    <row r="9" spans="2:10" ht="15">
      <c r="B9" s="14"/>
      <c r="C9" s="40" t="s">
        <v>10</v>
      </c>
      <c r="D9" s="40"/>
      <c r="E9" s="15"/>
      <c r="F9" s="15"/>
      <c r="G9" s="15"/>
      <c r="H9" s="15"/>
      <c r="I9" s="15"/>
      <c r="J9" s="16"/>
    </row>
    <row r="10" spans="2:10" ht="15">
      <c r="B10" s="17"/>
      <c r="C10" s="41" t="s">
        <v>11</v>
      </c>
      <c r="D10" s="41"/>
      <c r="E10" s="50">
        <f>SUM(E12:E18)</f>
        <v>10520571.06</v>
      </c>
      <c r="F10" s="50">
        <f>SUM(F12:F18)</f>
        <v>2001447609.77</v>
      </c>
      <c r="G10" s="50">
        <f>SUM(G12:G18)</f>
        <v>1987892926.0199997</v>
      </c>
      <c r="H10" s="50">
        <f>SUM(H12:H18)</f>
        <v>24075254.810000278</v>
      </c>
      <c r="I10" s="50">
        <f>SUM(I12:I18)</f>
        <v>13554683.750000278</v>
      </c>
      <c r="J10" s="18"/>
    </row>
    <row r="11" spans="2:10" ht="15">
      <c r="B11" s="19"/>
      <c r="C11" s="2"/>
      <c r="D11" s="2"/>
      <c r="E11" s="51"/>
      <c r="F11" s="51"/>
      <c r="G11" s="51"/>
      <c r="H11" s="51"/>
      <c r="I11" s="51"/>
      <c r="J11" s="20"/>
    </row>
    <row r="12" spans="2:10" ht="15">
      <c r="B12" s="19"/>
      <c r="C12" s="42" t="s">
        <v>12</v>
      </c>
      <c r="D12" s="42"/>
      <c r="E12" s="52">
        <f>66703.59+9214252.65</f>
        <v>9280956.24</v>
      </c>
      <c r="F12" s="52">
        <f>2517928.68+1992396691.15</f>
        <v>1994914619.8300002</v>
      </c>
      <c r="G12" s="52">
        <f>2584632.27+1978993380.59</f>
        <v>1981578012.86</v>
      </c>
      <c r="H12" s="53">
        <f>E12+F12-G12</f>
        <v>22617563.210000277</v>
      </c>
      <c r="I12" s="53">
        <f>H12-E12</f>
        <v>13336606.970000276</v>
      </c>
      <c r="J12" s="20"/>
    </row>
    <row r="13" spans="2:10" ht="15">
      <c r="B13" s="19"/>
      <c r="C13" s="42" t="s">
        <v>13</v>
      </c>
      <c r="D13" s="42"/>
      <c r="E13" s="52">
        <v>33543.67</v>
      </c>
      <c r="F13" s="52">
        <v>1037871.84</v>
      </c>
      <c r="G13" s="52">
        <v>999625.12</v>
      </c>
      <c r="H13" s="53">
        <f aca="true" t="shared" si="0" ref="H13:H18">E13+F13-G13</f>
        <v>71790.39000000001</v>
      </c>
      <c r="I13" s="53">
        <f>H13-E13</f>
        <v>38246.720000000016</v>
      </c>
      <c r="J13" s="20"/>
    </row>
    <row r="14" spans="2:10" ht="15">
      <c r="B14" s="19"/>
      <c r="C14" s="42" t="s">
        <v>14</v>
      </c>
      <c r="D14" s="42"/>
      <c r="E14" s="52">
        <v>0</v>
      </c>
      <c r="F14" s="52">
        <v>0</v>
      </c>
      <c r="G14" s="52">
        <v>0</v>
      </c>
      <c r="H14" s="53">
        <f t="shared" si="0"/>
        <v>0</v>
      </c>
      <c r="I14" s="53">
        <f aca="true" t="shared" si="1" ref="I13:I18">H14-E14</f>
        <v>0</v>
      </c>
      <c r="J14" s="20"/>
    </row>
    <row r="15" spans="2:10" ht="15">
      <c r="B15" s="19"/>
      <c r="C15" s="42" t="s">
        <v>15</v>
      </c>
      <c r="D15" s="42"/>
      <c r="E15" s="52">
        <v>0</v>
      </c>
      <c r="F15" s="52">
        <v>0</v>
      </c>
      <c r="G15" s="52">
        <v>0</v>
      </c>
      <c r="H15" s="53">
        <f t="shared" si="0"/>
        <v>0</v>
      </c>
      <c r="I15" s="53">
        <f t="shared" si="1"/>
        <v>0</v>
      </c>
      <c r="J15" s="20"/>
    </row>
    <row r="16" spans="2:10" ht="15">
      <c r="B16" s="19"/>
      <c r="C16" s="42" t="s">
        <v>16</v>
      </c>
      <c r="D16" s="42"/>
      <c r="E16" s="52">
        <v>1206071.15</v>
      </c>
      <c r="F16" s="52">
        <v>5495118.1</v>
      </c>
      <c r="G16" s="52">
        <v>5315288.04</v>
      </c>
      <c r="H16" s="53">
        <f t="shared" si="0"/>
        <v>1385901.21</v>
      </c>
      <c r="I16" s="53">
        <f>H16-E16</f>
        <v>179830.06000000006</v>
      </c>
      <c r="J16" s="20"/>
    </row>
    <row r="17" spans="2:10" ht="15">
      <c r="B17" s="19"/>
      <c r="C17" s="42" t="s">
        <v>17</v>
      </c>
      <c r="D17" s="42"/>
      <c r="E17" s="52">
        <v>0</v>
      </c>
      <c r="F17" s="52">
        <v>0</v>
      </c>
      <c r="G17" s="52">
        <v>0</v>
      </c>
      <c r="H17" s="53">
        <f t="shared" si="0"/>
        <v>0</v>
      </c>
      <c r="I17" s="53">
        <f t="shared" si="1"/>
        <v>0</v>
      </c>
      <c r="J17" s="20"/>
    </row>
    <row r="18" spans="2:10" ht="15">
      <c r="B18" s="19"/>
      <c r="C18" s="42" t="s">
        <v>18</v>
      </c>
      <c r="D18" s="42"/>
      <c r="E18" s="52">
        <v>0</v>
      </c>
      <c r="F18" s="52">
        <v>0</v>
      </c>
      <c r="G18" s="52">
        <v>0</v>
      </c>
      <c r="H18" s="53">
        <f t="shared" si="0"/>
        <v>0</v>
      </c>
      <c r="I18" s="53">
        <f t="shared" si="1"/>
        <v>0</v>
      </c>
      <c r="J18" s="20"/>
    </row>
    <row r="19" spans="2:10" ht="15">
      <c r="B19" s="19"/>
      <c r="C19" s="34"/>
      <c r="D19" s="34"/>
      <c r="E19" s="54"/>
      <c r="F19" s="54"/>
      <c r="G19" s="54"/>
      <c r="H19" s="54"/>
      <c r="I19" s="54"/>
      <c r="J19" s="20"/>
    </row>
    <row r="20" spans="2:10" ht="15">
      <c r="B20" s="17"/>
      <c r="C20" s="41" t="s">
        <v>19</v>
      </c>
      <c r="D20" s="41"/>
      <c r="E20" s="50">
        <f>SUM(E22:E30)</f>
        <v>219670820.33</v>
      </c>
      <c r="F20" s="50">
        <f>SUM(F22:F30)</f>
        <v>4637651.05</v>
      </c>
      <c r="G20" s="50">
        <f>SUM(G22:G30)</f>
        <v>1319136.02</v>
      </c>
      <c r="H20" s="50">
        <f>SUM(H22:H30)</f>
        <v>222989335.36</v>
      </c>
      <c r="I20" s="50">
        <f>SUM(I22:I30)</f>
        <v>3318515.029999999</v>
      </c>
      <c r="J20" s="18"/>
    </row>
    <row r="21" spans="2:10" ht="15">
      <c r="B21" s="19"/>
      <c r="C21" s="2"/>
      <c r="D21" s="34"/>
      <c r="E21" s="51"/>
      <c r="F21" s="51"/>
      <c r="G21" s="51"/>
      <c r="H21" s="51"/>
      <c r="I21" s="51"/>
      <c r="J21" s="20"/>
    </row>
    <row r="22" spans="2:10" ht="15">
      <c r="B22" s="19"/>
      <c r="C22" s="42" t="s">
        <v>20</v>
      </c>
      <c r="D22" s="42"/>
      <c r="E22" s="52">
        <v>0</v>
      </c>
      <c r="F22" s="52">
        <v>0</v>
      </c>
      <c r="G22" s="52">
        <v>0</v>
      </c>
      <c r="H22" s="53">
        <f>E22+F22-G22</f>
        <v>0</v>
      </c>
      <c r="I22" s="53">
        <f>H22-E22</f>
        <v>0</v>
      </c>
      <c r="J22" s="20"/>
    </row>
    <row r="23" spans="2:10" ht="15">
      <c r="B23" s="19"/>
      <c r="C23" s="42" t="s">
        <v>21</v>
      </c>
      <c r="D23" s="42"/>
      <c r="E23" s="52">
        <v>0</v>
      </c>
      <c r="F23" s="52">
        <v>0</v>
      </c>
      <c r="G23" s="52">
        <v>0</v>
      </c>
      <c r="H23" s="53">
        <f aca="true" t="shared" si="2" ref="H23:H30">E23+F23-G23</f>
        <v>0</v>
      </c>
      <c r="I23" s="53">
        <f aca="true" t="shared" si="3" ref="I23:I29">H23-E23</f>
        <v>0</v>
      </c>
      <c r="J23" s="20"/>
    </row>
    <row r="24" spans="2:10" ht="15">
      <c r="B24" s="19"/>
      <c r="C24" s="42" t="s">
        <v>22</v>
      </c>
      <c r="D24" s="42"/>
      <c r="E24" s="52">
        <v>122769688.34</v>
      </c>
      <c r="F24" s="52">
        <v>0</v>
      </c>
      <c r="G24" s="52">
        <v>0</v>
      </c>
      <c r="H24" s="53">
        <f t="shared" si="2"/>
        <v>122769688.34</v>
      </c>
      <c r="I24" s="53">
        <f t="shared" si="3"/>
        <v>0</v>
      </c>
      <c r="J24" s="20"/>
    </row>
    <row r="25" spans="2:10" ht="15">
      <c r="B25" s="19"/>
      <c r="C25" s="42" t="s">
        <v>23</v>
      </c>
      <c r="D25" s="42"/>
      <c r="E25" s="52">
        <f>36101927.35+51263828.68+9123182.96</f>
        <v>96488938.99000001</v>
      </c>
      <c r="F25" s="52">
        <f>11028.37+435247.62+3858455</f>
        <v>4304730.99</v>
      </c>
      <c r="G25" s="52">
        <f>0+4060+1291876.02</f>
        <v>1295936.02</v>
      </c>
      <c r="H25" s="53">
        <f t="shared" si="2"/>
        <v>99497733.96000001</v>
      </c>
      <c r="I25" s="53">
        <f t="shared" si="3"/>
        <v>3008794.969999999</v>
      </c>
      <c r="J25" s="20"/>
    </row>
    <row r="26" spans="2:10" ht="15">
      <c r="B26" s="19"/>
      <c r="C26" s="42" t="s">
        <v>24</v>
      </c>
      <c r="D26" s="42"/>
      <c r="E26" s="52">
        <v>374993</v>
      </c>
      <c r="F26" s="52">
        <v>4800</v>
      </c>
      <c r="G26" s="52">
        <v>0</v>
      </c>
      <c r="H26" s="53">
        <f t="shared" si="2"/>
        <v>379793</v>
      </c>
      <c r="I26" s="53">
        <f>H26-E26</f>
        <v>4800</v>
      </c>
      <c r="J26" s="20"/>
    </row>
    <row r="27" spans="2:10" ht="15">
      <c r="B27" s="19"/>
      <c r="C27" s="42" t="s">
        <v>25</v>
      </c>
      <c r="D27" s="42"/>
      <c r="E27" s="52">
        <v>0</v>
      </c>
      <c r="F27" s="52">
        <v>0</v>
      </c>
      <c r="G27" s="52">
        <v>0</v>
      </c>
      <c r="H27" s="53">
        <f t="shared" si="2"/>
        <v>0</v>
      </c>
      <c r="I27" s="53">
        <f t="shared" si="3"/>
        <v>0</v>
      </c>
      <c r="J27" s="20"/>
    </row>
    <row r="28" spans="2:10" ht="15">
      <c r="B28" s="19"/>
      <c r="C28" s="42" t="s">
        <v>26</v>
      </c>
      <c r="D28" s="42"/>
      <c r="E28" s="52">
        <v>37200</v>
      </c>
      <c r="F28" s="52">
        <v>328120.06</v>
      </c>
      <c r="G28" s="52">
        <v>23200</v>
      </c>
      <c r="H28" s="53">
        <f t="shared" si="2"/>
        <v>342120.06</v>
      </c>
      <c r="I28" s="53">
        <f>H28-E28</f>
        <v>304920.06</v>
      </c>
      <c r="J28" s="20"/>
    </row>
    <row r="29" spans="2:10" ht="15" hidden="1">
      <c r="B29" s="19"/>
      <c r="C29" s="42" t="s">
        <v>27</v>
      </c>
      <c r="D29" s="42"/>
      <c r="E29" s="52">
        <v>0</v>
      </c>
      <c r="F29" s="52">
        <v>0</v>
      </c>
      <c r="G29" s="52">
        <v>0</v>
      </c>
      <c r="H29" s="53">
        <f t="shared" si="2"/>
        <v>0</v>
      </c>
      <c r="I29" s="53">
        <f t="shared" si="3"/>
        <v>0</v>
      </c>
      <c r="J29" s="20"/>
    </row>
    <row r="30" spans="2:10" ht="15" hidden="1">
      <c r="B30" s="19"/>
      <c r="C30" s="42" t="s">
        <v>28</v>
      </c>
      <c r="D30" s="42"/>
      <c r="E30" s="52">
        <v>0</v>
      </c>
      <c r="F30" s="52">
        <v>0</v>
      </c>
      <c r="G30" s="52">
        <v>0</v>
      </c>
      <c r="H30" s="53">
        <f t="shared" si="2"/>
        <v>0</v>
      </c>
      <c r="I30" s="53">
        <f>H30-E30</f>
        <v>0</v>
      </c>
      <c r="J30" s="20"/>
    </row>
    <row r="31" spans="2:10" ht="15" hidden="1">
      <c r="B31" s="19"/>
      <c r="C31" s="34"/>
      <c r="D31" s="34"/>
      <c r="E31" s="54"/>
      <c r="F31" s="51"/>
      <c r="G31" s="51"/>
      <c r="H31" s="51"/>
      <c r="I31" s="51"/>
      <c r="J31" s="20"/>
    </row>
    <row r="32" spans="2:10" ht="15">
      <c r="B32" s="14"/>
      <c r="C32" s="40" t="s">
        <v>29</v>
      </c>
      <c r="D32" s="40"/>
      <c r="E32" s="50">
        <f>E10+E20</f>
        <v>230191391.39000002</v>
      </c>
      <c r="F32" s="50">
        <f>F10+F20</f>
        <v>2006085260.82</v>
      </c>
      <c r="G32" s="50">
        <f>G10+G20</f>
        <v>1989212062.0399997</v>
      </c>
      <c r="H32" s="50">
        <f>H10+H20</f>
        <v>247064590.17000028</v>
      </c>
      <c r="I32" s="50">
        <f>I10+I20</f>
        <v>16873198.780000277</v>
      </c>
      <c r="J32" s="16"/>
    </row>
    <row r="33" spans="2:10" ht="15">
      <c r="B33" s="44"/>
      <c r="C33" s="45"/>
      <c r="D33" s="45"/>
      <c r="E33" s="45"/>
      <c r="F33" s="45"/>
      <c r="G33" s="45"/>
      <c r="H33" s="45"/>
      <c r="I33" s="45"/>
      <c r="J33" s="46"/>
    </row>
    <row r="34" spans="2:10" ht="15">
      <c r="B34" s="21"/>
      <c r="C34" s="22"/>
      <c r="D34" s="23"/>
      <c r="F34" s="21"/>
      <c r="G34" s="21"/>
      <c r="H34" s="21"/>
      <c r="I34" s="21"/>
      <c r="J34" s="21"/>
    </row>
    <row r="35" spans="2:10" ht="15">
      <c r="B35" s="1"/>
      <c r="C35" s="47" t="s">
        <v>30</v>
      </c>
      <c r="D35" s="47"/>
      <c r="E35" s="47"/>
      <c r="F35" s="47"/>
      <c r="G35" s="47"/>
      <c r="H35" s="47"/>
      <c r="I35" s="47"/>
      <c r="J35" s="24"/>
    </row>
    <row r="36" spans="2:10" ht="15">
      <c r="B36" s="1"/>
      <c r="C36" s="24"/>
      <c r="D36" s="25"/>
      <c r="E36" s="26"/>
      <c r="F36" s="26"/>
      <c r="G36" s="1"/>
      <c r="H36" s="27"/>
      <c r="I36" s="25"/>
      <c r="J36" s="26"/>
    </row>
    <row r="37" spans="2:10" ht="15">
      <c r="B37" s="1"/>
      <c r="C37" s="49"/>
      <c r="D37" s="49"/>
      <c r="E37" s="26"/>
      <c r="F37" s="48"/>
      <c r="G37" s="48"/>
      <c r="H37" s="48"/>
      <c r="I37" s="48"/>
      <c r="J37" s="26"/>
    </row>
    <row r="38" spans="2:10" ht="15">
      <c r="B38" s="1"/>
      <c r="C38" s="48"/>
      <c r="D38" s="48"/>
      <c r="E38" s="28"/>
      <c r="F38" s="48"/>
      <c r="G38" s="48"/>
      <c r="H38" s="48"/>
      <c r="I38" s="48"/>
      <c r="J38" s="29"/>
    </row>
    <row r="39" spans="2:10" ht="15">
      <c r="B39" s="1"/>
      <c r="C39" s="43"/>
      <c r="D39" s="43"/>
      <c r="E39" s="30"/>
      <c r="F39" s="43"/>
      <c r="G39" s="43"/>
      <c r="H39" s="43"/>
      <c r="I39" s="43"/>
      <c r="J39" s="29"/>
    </row>
    <row r="40" spans="3:8" ht="15">
      <c r="C40" s="1"/>
      <c r="D40" s="1"/>
      <c r="E40" s="31"/>
      <c r="F40" s="1"/>
      <c r="G40" s="1"/>
      <c r="H40" s="1"/>
    </row>
  </sheetData>
  <sheetProtection/>
  <mergeCells count="35">
    <mergeCell ref="C38:D38"/>
    <mergeCell ref="F38:I38"/>
    <mergeCell ref="C39:D39"/>
    <mergeCell ref="F39:I39"/>
    <mergeCell ref="C30:D30"/>
    <mergeCell ref="C32:D32"/>
    <mergeCell ref="B33:J33"/>
    <mergeCell ref="C35:I35"/>
    <mergeCell ref="C37:D37"/>
    <mergeCell ref="F37:I37"/>
    <mergeCell ref="C24:D24"/>
    <mergeCell ref="C25:D25"/>
    <mergeCell ref="C26:D26"/>
    <mergeCell ref="C27:D27"/>
    <mergeCell ref="C28:D28"/>
    <mergeCell ref="C29:D29"/>
    <mergeCell ref="C16:D16"/>
    <mergeCell ref="C17:D17"/>
    <mergeCell ref="C18:D18"/>
    <mergeCell ref="C20:D20"/>
    <mergeCell ref="C22:D22"/>
    <mergeCell ref="C23:D23"/>
    <mergeCell ref="C9:D9"/>
    <mergeCell ref="C10:D10"/>
    <mergeCell ref="C12:D12"/>
    <mergeCell ref="C13:D13"/>
    <mergeCell ref="C14:D14"/>
    <mergeCell ref="C15:D15"/>
    <mergeCell ref="D5:H5"/>
    <mergeCell ref="B6:J6"/>
    <mergeCell ref="C7:D8"/>
    <mergeCell ref="D1:H1"/>
    <mergeCell ref="D2:H2"/>
    <mergeCell ref="D3:H3"/>
    <mergeCell ref="D4:H4"/>
  </mergeCells>
  <printOptions/>
  <pageMargins left="0" right="0" top="0" bottom="0" header="0.31496062992125984" footer="0.31496062992125984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Admin</cp:lastModifiedBy>
  <cp:lastPrinted>2017-02-07T16:00:11Z</cp:lastPrinted>
  <dcterms:created xsi:type="dcterms:W3CDTF">2014-09-29T18:59:31Z</dcterms:created>
  <dcterms:modified xsi:type="dcterms:W3CDTF">2017-02-07T19:17:31Z</dcterms:modified>
  <cp:category/>
  <cp:version/>
  <cp:contentType/>
  <cp:contentStatus/>
</cp:coreProperties>
</file>