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209"/>
  <workbookPr/>
  <bookViews>
    <workbookView xWindow="0" yWindow="460" windowWidth="25600" windowHeight="14700" activeTab="5"/>
  </bookViews>
  <sheets>
    <sheet name="LDF-04" sheetId="9" r:id="rId1"/>
    <sheet name="LDF-05 (1T)" sheetId="8" r:id="rId2"/>
    <sheet name="LDF-6a" sheetId="5" r:id="rId3"/>
    <sheet name="LDF-6b" sheetId="6" r:id="rId4"/>
    <sheet name="LDF-6c" sheetId="7" r:id="rId5"/>
    <sheet name="LDF-09" sheetId="1" r:id="rId6"/>
  </sheets>
  <definedNames>
    <definedName name="_xlnm.Print_Area" localSheetId="0">'LDF-04'!$A$1:$D$109</definedName>
    <definedName name="_xlnm.Print_Area" localSheetId="2">'LDF-6a'!$A$1:$G$179</definedName>
    <definedName name="_xlnm.Print_Area" localSheetId="3">'LDF-6b'!$A$1:$G$348</definedName>
    <definedName name="_xlnm.Print_Area" localSheetId="4">'LDF-6c'!$A$1:$G$94</definedName>
    <definedName name="_xlnm.Print_Titles" localSheetId="0">'LDF-04'!$1:$6</definedName>
    <definedName name="_xlnm.Print_Titles" localSheetId="1">'LDF-05 (1T)'!$8:$14</definedName>
    <definedName name="_xlnm.Print_Titles" localSheetId="2">'LDF-6a'!$1:$10</definedName>
    <definedName name="_xlnm.Print_Titles" localSheetId="3">'LDF-6b'!$1:$10</definedName>
    <definedName name="_xlnm.Print_Titles" localSheetId="4">'LDF-6c'!$1:$10</definedName>
  </definedNames>
  <calcPr calcId="181029"/>
  <extLst>
    <ext xmlns:x14="http://schemas.microsoft.com/office/spreadsheetml/2009/9/main" xmlns="http://schemas.openxmlformats.org/spreadsheetml/2006/main" uri="{79F54976-1DA5-4618-B147-4CDE4B953A38}">
      <x14:workbookPr defaultImageDpi="32767"/>
    </ex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<sst xmlns="http://schemas.openxmlformats.org/spreadsheetml/2006/main" count="776" uniqueCount="477">
  <si>
    <t>Formato LDF-09</t>
  </si>
  <si>
    <t>GOBIERNO DEL ESTADO DE GUERRERO (a)</t>
  </si>
  <si>
    <t>Estado Analítico del Ejercicio del Presupuesto de Egresos Detallado - LDF</t>
  </si>
  <si>
    <t>Clasificación de Servicios Personales por Categoría</t>
  </si>
  <si>
    <t>Del 1 de enero al 31 de marzo de 2020 (b)</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</si>
  <si>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</si>
  <si>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</si>
  <si>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</si>
  <si>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</si>
  <si>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</si>
  <si>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</si>
  <si>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</si>
  <si>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</si>
  <si>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</si>
  <si>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</si>
  <si>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</si>
  <si>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</si>
  <si>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</si>
  <si>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</si>
  <si>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</si>
  <si>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</si>
  <si>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</si>
  <si>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</si>
  <si>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</si>
  <si>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</si>
  <si>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</si>
  <si>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</si>
  <si>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Instructivo de llenado:</t>
  </si>
  <si>
    <t>Formato LDF-6a</t>
  </si>
  <si>
    <t>Informe Financiero Trimestral correspondiente al Primer Periodo del Ejercicio Fiscal 2020</t>
  </si>
  <si>
    <t>Gobierno del Estado de Guerrero</t>
  </si>
  <si>
    <t xml:space="preserve">Clasificación por Objeto del Gasto (Capítulo y Concepto) </t>
  </si>
  <si>
    <t>Del 1° de Enero al 31 de Marzo del 2020 (b)</t>
  </si>
  <si>
    <t>(Miles de pesos)</t>
  </si>
  <si>
    <t>Concepto (c)</t>
  </si>
  <si>
    <t>Subejercicio (e)</t>
  </si>
  <si>
    <t>Aprobado (d)</t>
  </si>
  <si>
    <t>Devengado</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</si>
  <si>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</si>
  <si>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</si>
  <si>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</si>
  <si>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</si>
  <si>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</si>
  <si>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</si>
  <si>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</si>
  <si>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</si>
  <si>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</si>
  <si>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</si>
  <si>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</si>
  <si>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</si>
  <si>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</si>
  <si>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</si>
  <si>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</si>
  <si>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</si>
  <si>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</si>
  <si>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</si>
  <si>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</si>
  <si>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</si>
  <si>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</si>
  <si>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</si>
  <si>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</si>
  <si>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</si>
  <si>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</si>
  <si>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</si>
  <si>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</si>
  <si>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</si>
  <si>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</si>
  <si>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</si>
  <si>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</si>
  <si>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</si>
  <si>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</si>
  <si>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</si>
  <si>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</si>
  <si>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</si>
  <si>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</si>
  <si>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</si>
  <si>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</si>
  <si>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</si>
  <si>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</si>
  <si>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</si>
  <si>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</si>
  <si>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</si>
  <si>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</si>
  <si>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</si>
  <si>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</si>
  <si>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</si>
  <si>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</si>
  <si>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</si>
  <si>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</si>
  <si>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</si>
  <si>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</si>
  <si>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</si>
  <si>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</si>
  <si>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</si>
  <si>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</si>
  <si>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</si>
  <si>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</si>
  <si>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</si>
  <si>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</si>
  <si>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</si>
  <si>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</si>
  <si>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</si>
  <si>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</si>
  <si>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</si>
  <si>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</si>
  <si>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</si>
  <si>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</si>
  <si>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</si>
  <si>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</si>
  <si>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</si>
  <si>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</si>
  <si>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</si>
  <si>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</si>
  <si>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</si>
  <si>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</si>
  <si>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LDF-6b</t>
  </si>
  <si>
    <t>Clasificación Administrativa</t>
  </si>
  <si>
    <t>Ampliaciones/ (Reducciones)</t>
  </si>
  <si>
    <t>Modificado</t>
  </si>
  <si>
    <t>I. Gasto No Etiquetado (I=A+B+C+D+E+F+G+H)</t>
  </si>
  <si>
    <t>2.0.0.0.0 SECTOR PÚBLICO DE LAS ENTIDADES FEDERATIVAS</t>
  </si>
  <si>
    <t>2.1.0.0.0 SECTOR PÚBLICO NO FINANCIERO</t>
  </si>
  <si>
    <t>2.1.1.0.0 GOBIERNO GENERAL ESTATAL O DEL DISTRITO FEDERAL</t>
  </si>
  <si>
    <t>2.1.1.1.0 Gobierno Estatal o del Distrito Federal</t>
  </si>
  <si>
    <t>2.1.1.1.1 Poder Ejecutivo</t>
  </si>
  <si>
    <t>E01 - Secretaría General de Gobierno</t>
  </si>
  <si>
    <t>E02 - Secretaría de Planeación y Desarrollo Regional</t>
  </si>
  <si>
    <t>E03 - Deuda Pública</t>
  </si>
  <si>
    <t>E03 - Erogaciones adicionales y contingencias económicas</t>
  </si>
  <si>
    <t>E03 - Previsiones salariales y prestaciones sociales</t>
  </si>
  <si>
    <t>E03 - Secretaría de Finanzas y Administración</t>
  </si>
  <si>
    <t>E04 - Secretaría de Desarrollo Social</t>
  </si>
  <si>
    <t>E05 - Secretaría de Desarrollo Urbano, Obras Públicas y Ordenamiento Territorial</t>
  </si>
  <si>
    <t>E06 - Secretaría de Seguridad Pública</t>
  </si>
  <si>
    <t>E07 - Secretaría de Educación</t>
  </si>
  <si>
    <t>E08 - Secretaría de la Cultura</t>
  </si>
  <si>
    <t>E09 - Secretaría de Salud</t>
  </si>
  <si>
    <t>E10 - Secretaría de Fomento y Desarrollo Económico</t>
  </si>
  <si>
    <t>E11 - Secretaría de Turismo</t>
  </si>
  <si>
    <t>E12 - Secretaría de Agricultura, Ganadería, Pesca y Desarrollo Rural</t>
  </si>
  <si>
    <t>E13 - Secretaría de Medio Ambiente y Recursos Naturales</t>
  </si>
  <si>
    <t>E14 - Secretaría de Asuntos Indígenas y Afromexicanos</t>
  </si>
  <si>
    <t>E15 - Secretaría de la Mujer</t>
  </si>
  <si>
    <t xml:space="preserve">E16 - Secretaría de la Juventud y la Niñez </t>
  </si>
  <si>
    <t>E17 - Secretaría de los Migrantes y Asuntos Internacionales</t>
  </si>
  <si>
    <t>E18 - Secretaría del Trabajo y Previsión Social</t>
  </si>
  <si>
    <t>E19 - Secretaría de Protección Civil</t>
  </si>
  <si>
    <t>E20 - Secretaría de la Contraloría y Transparencia Gubernamental</t>
  </si>
  <si>
    <t>E21 - Jefe de la Oficina del Gobernador</t>
  </si>
  <si>
    <t>E22 - Consejería Jurídica del Poder Ejecutivo del Estado</t>
  </si>
  <si>
    <t>E23 - Consejo de Políticas Públicas</t>
  </si>
  <si>
    <t>E25 - Representación del Poder Ejecutivo del Estado de Guerrero en la Ciudad de México</t>
  </si>
  <si>
    <t>E26 - Procuraduría de Protección Ambiental</t>
  </si>
  <si>
    <t>E27 - Tribunal de Conciliación y Arbitraje</t>
  </si>
  <si>
    <t>2.1.1.1.2 Poder Legislativo</t>
  </si>
  <si>
    <t>L01 - H. Congreso del Estado</t>
  </si>
  <si>
    <t>L02 - Auditoría Superior del Estado de Guerrero</t>
  </si>
  <si>
    <t>2.1.1.1.3 Poder Judicial</t>
  </si>
  <si>
    <t>J01 - Tribunal Superior de Justicia</t>
  </si>
  <si>
    <t>2.1.1.1.4 Órganos Autónomos</t>
  </si>
  <si>
    <t>A01 - Comisión de los Derechos Humanos del Estado De Guerrero</t>
  </si>
  <si>
    <t>A02 - Fiscalía General del Estado de Guerrero</t>
  </si>
  <si>
    <t>A03 - Instituto de Transparencia, Acceso a la Información y Protección de Datos Personales del Estado De Guerrero</t>
  </si>
  <si>
    <t>A04 - Instituto Electoral y de Participación Ciudadana del Estado de Guerrero</t>
  </si>
  <si>
    <t>A05 - Tribunal de Justicia Administrativa del Estado de Guerrero</t>
  </si>
  <si>
    <t>A06 - Tribunal Electoral del Estado de Guerrero              </t>
  </si>
  <si>
    <t>A07 - Universidad Autónoma de Guerrero</t>
  </si>
  <si>
    <t>2.1.1.2.0 Entidades Paraestatales y Fideicomisos No Empresariales y No Financieros</t>
  </si>
  <si>
    <t>2.1.1.2.1 Entidades Paraestatales</t>
  </si>
  <si>
    <t>P01 - Colegio de Estudios Científicos y Tecnológicos</t>
  </si>
  <si>
    <t>P02 - Instituto Tecnológico de la Costa Chica</t>
  </si>
  <si>
    <t>P03 - Instituto Tecnológico Superior de la Montaña</t>
  </si>
  <si>
    <t>P04 - La Avispa, Museo Interactivo</t>
  </si>
  <si>
    <t>P05 - Orquesta Filarmónica de Acapulco</t>
  </si>
  <si>
    <t>P06 - Parque Papagayo</t>
  </si>
  <si>
    <t>P09 - Fideicomiso Guerrero Industrial</t>
  </si>
  <si>
    <t>P10 - Fideicomiso para el Desarrollo Económico y Social de Acapulco</t>
  </si>
  <si>
    <t>P14 - ACAbus</t>
  </si>
  <si>
    <t>P15 - Agroindustrias del Sur</t>
  </si>
  <si>
    <t>P16 - Colegio de Bachilleres del Estado de Guerrero</t>
  </si>
  <si>
    <t>P17 - Colegio Nacional de Educación Profesional Técnica</t>
  </si>
  <si>
    <t>P18 - Comisión de Agua Potable, Alcantarillado y Saneamiento del Estado de Guerrero</t>
  </si>
  <si>
    <t>P19 - Comisión de Infraestructura Carretera y Aeroportuaria del Estado de Guerrero</t>
  </si>
  <si>
    <t>P20 - Comisión Ejecutiva Estatal de Atención a Víctimas</t>
  </si>
  <si>
    <t>P21 - Consejo de Ciencia, Tecnología e Innovación Tecnológica</t>
  </si>
  <si>
    <t>P22 - Consejo Estatal del Café</t>
  </si>
  <si>
    <t>P23 - Consejo Estatal del Cocotero</t>
  </si>
  <si>
    <t>P24 - Escuela de Parteras Profesionales de Guerrero</t>
  </si>
  <si>
    <t>P25 - Fondo de Apoyo a la Micro, Pequeña y Mediana Empresa</t>
  </si>
  <si>
    <t>P26 - Hospital de la Madre y el Niño Guerrerense</t>
  </si>
  <si>
    <t>P27 - Hospital de la Madre y el Niño Indígena</t>
  </si>
  <si>
    <t>P29 - Instituto de Capacitación para el Trabajo del Estado de Guerrero</t>
  </si>
  <si>
    <t>P32 - Instituto de Vivienda y Suelo Urbano de Guerrero</t>
  </si>
  <si>
    <t>P33 - Instituto del Bachillerato del Estado de Guerrero</t>
  </si>
  <si>
    <t>P34 - Instituto del Deporte de Guerrero</t>
  </si>
  <si>
    <t>P35 - Instituto Estatal de Cancerología "Dr. Arturo Beltrán”</t>
  </si>
  <si>
    <t>P36 - Instituto Estatal de Oftalmología</t>
  </si>
  <si>
    <t>P37 - Instituto Estatal para la Educación de Jóvenes y Adultos</t>
  </si>
  <si>
    <t>P38 - Instituto Guerrerense de Atención a los Adultos Mayores</t>
  </si>
  <si>
    <t>P39 - Instituto Guerrerense de Infraestructura Física Educativa</t>
  </si>
  <si>
    <t>P40 - Instituto Guerrerense del Emprededor</t>
  </si>
  <si>
    <t>P41 - Promotora Turística de Guerrero</t>
  </si>
  <si>
    <t>P42 - Promotora y Administradora de Los Servicios de Playa de Zona Federal Marítimo Terrestre de Acapulco</t>
  </si>
  <si>
    <t>P43 - Promotora y Administradora de los Servicios de Playa de Zona Federal Marítimo Terrestre de Zihuatanejo</t>
  </si>
  <si>
    <t>P44 - Radio Y Televisión de Guerrero</t>
  </si>
  <si>
    <t>P46 - Sistema para el Desarrollo Integral de la Familia</t>
  </si>
  <si>
    <t>P47 - Universidad Intercultural</t>
  </si>
  <si>
    <t>P48 - Universidad Politécnica</t>
  </si>
  <si>
    <t>P49 - Universidad Tecnológica de Acapulco</t>
  </si>
  <si>
    <t>P50 - Universidad Tecnológica de la Costa Grande</t>
  </si>
  <si>
    <t>P51 - Universidad Tecnológica de la Región Norte</t>
  </si>
  <si>
    <t>P52 - Universidad Tecnológica de Tierra Caliente</t>
  </si>
  <si>
    <t>P53 - Universidad Tecnológica del Mar de Guerrero</t>
  </si>
  <si>
    <t>P54 - Instituto del Bachillerato Intercultural del Estado de Guerrero</t>
  </si>
  <si>
    <t>P55 - Secretaría Ejecutiva del Sistema Estatal Anticorrupción</t>
  </si>
  <si>
    <t>3.0.0.0.0 SECTOR PÚBLICO MUNICIPAL</t>
  </si>
  <si>
    <t>3.1.0.0.0 SECTOR PÚBLICO NO FINANCIERO</t>
  </si>
  <si>
    <t>3.1.1.0.0 GOBIERNO GENERAL MUNICIPAL</t>
  </si>
  <si>
    <t>3.1.1.1.0 Gobierno Municipal</t>
  </si>
  <si>
    <t>3.1.1.1.1 Órgano Ejecutivo Municipal</t>
  </si>
  <si>
    <t>M01 - Acapulco de Juárez</t>
  </si>
  <si>
    <t>M02 - Acatepec</t>
  </si>
  <si>
    <t>M03 - Ahuacuotzingo</t>
  </si>
  <si>
    <t>M04 - Ajuchitlán del Progreso</t>
  </si>
  <si>
    <t>M05 - Alcozauca de Guerrero</t>
  </si>
  <si>
    <t>M06 - Alpoyeca</t>
  </si>
  <si>
    <t>M07 - Apaxtla de Castrejón</t>
  </si>
  <si>
    <t>M08 - Arcelia</t>
  </si>
  <si>
    <t>M09 - Atenango del Río</t>
  </si>
  <si>
    <t>M10 - Atlamajalcingo del Monte</t>
  </si>
  <si>
    <t>M11 - Atlixtac</t>
  </si>
  <si>
    <t>M12 - Atoyac de Álvarez</t>
  </si>
  <si>
    <t>M13 - Ayutla de los Libres</t>
  </si>
  <si>
    <t>M14 - Azoyú</t>
  </si>
  <si>
    <t>M15 - Benito Juárez</t>
  </si>
  <si>
    <t>M16 - Buenavista de Cuéllar</t>
  </si>
  <si>
    <t>M17 - Coahuayutla de José María Izazaga</t>
  </si>
  <si>
    <t>M18 - Cochoapa el Grande</t>
  </si>
  <si>
    <t>M19 - Cocula</t>
  </si>
  <si>
    <t>M20 - Copala</t>
  </si>
  <si>
    <t>M21 - Copalillo</t>
  </si>
  <si>
    <t>M22 - Copanatoyac</t>
  </si>
  <si>
    <t>M23 - Coyuca de Benítez</t>
  </si>
  <si>
    <t>M24 - Coyuca de Catalán</t>
  </si>
  <si>
    <t>M25 - Cuajinicuilapa</t>
  </si>
  <si>
    <t>M26 - Cualác</t>
  </si>
  <si>
    <t>M27 - Cuautepec</t>
  </si>
  <si>
    <t>M28 - Cuetzala del Progreso</t>
  </si>
  <si>
    <t>M29 - Cutzamala de Pinzón</t>
  </si>
  <si>
    <t>M30 - Chilapa de Álvarez</t>
  </si>
  <si>
    <t>M31 - Chilpancingo de los Bravo</t>
  </si>
  <si>
    <t>M32 - Eduardo Neri</t>
  </si>
  <si>
    <t>M33 - Florencio Villarreal</t>
  </si>
  <si>
    <t>M34 - General Canuto A. Neri</t>
  </si>
  <si>
    <t>M35 - General Heliodoro Castillo</t>
  </si>
  <si>
    <t>M36 - Huamuxtitlán</t>
  </si>
  <si>
    <t>M37 - Huitzuco de los Figueroa</t>
  </si>
  <si>
    <t>M38 - Iguala de la Independencia</t>
  </si>
  <si>
    <t>M39 - Igualapa</t>
  </si>
  <si>
    <t>M40 - Iliatenco</t>
  </si>
  <si>
    <t>M41 - Ixcateopan de Cuauhtémoc</t>
  </si>
  <si>
    <t>M42 - José Joaquín de Herrera</t>
  </si>
  <si>
    <t>M43 - Juan R. Escudero</t>
  </si>
  <si>
    <t>M44 - Juchitán</t>
  </si>
  <si>
    <t>M45 - La Unión de Isidoro Montes de Oca</t>
  </si>
  <si>
    <t>M46 - Leonardo Bravo</t>
  </si>
  <si>
    <t>M47 - Malinaltepec</t>
  </si>
  <si>
    <t>M48 - Marquelia</t>
  </si>
  <si>
    <t>M49 - Mártir de Cuilapan</t>
  </si>
  <si>
    <t>M50 - Metlatónoc</t>
  </si>
  <si>
    <t>M51 - Mochitlán</t>
  </si>
  <si>
    <t>M52 - Olinalá</t>
  </si>
  <si>
    <t>M53 - Ometepec</t>
  </si>
  <si>
    <t>M54 - Pedro Ascencio Alquisiras</t>
  </si>
  <si>
    <t>M55 - Petatlán</t>
  </si>
  <si>
    <t>M56 - Pilcaya</t>
  </si>
  <si>
    <t>M57 - Pungarabato</t>
  </si>
  <si>
    <t>M58 - Quechultenango</t>
  </si>
  <si>
    <t>M59 - San Luis Acatlán</t>
  </si>
  <si>
    <t>M60 - San Marcos</t>
  </si>
  <si>
    <t>M61 - San Miguel Totolapan</t>
  </si>
  <si>
    <t>M62 - Taxco de Alarcón</t>
  </si>
  <si>
    <t>M63 - Tecoanapa</t>
  </si>
  <si>
    <t>M64 - Técpan de Galeana</t>
  </si>
  <si>
    <t>M65 - Teloloapan</t>
  </si>
  <si>
    <t>M66 - Tepecoacuilco de Trujano</t>
  </si>
  <si>
    <t>M67 - Tetipac</t>
  </si>
  <si>
    <t>M68 - Tixtla de Guerrero</t>
  </si>
  <si>
    <t>M69 - Tlacoachistlahuaca</t>
  </si>
  <si>
    <t>M70 - Tlacoapa</t>
  </si>
  <si>
    <t>M71 - Tlalchapa</t>
  </si>
  <si>
    <t>M72 - Tlalixtaquilla de Maldonado</t>
  </si>
  <si>
    <t>M73 - Tlapa de Comonfort</t>
  </si>
  <si>
    <t>M74 - Tlapehuala</t>
  </si>
  <si>
    <t>M75 - Xalpatláhuac</t>
  </si>
  <si>
    <t>M76 - Xochihuehuetlán</t>
  </si>
  <si>
    <t>M77 - Xochistlahuaca</t>
  </si>
  <si>
    <t>M78 - Zapotitlán Tablas</t>
  </si>
  <si>
    <t>M79 - Zihuatanejo de Azueta</t>
  </si>
  <si>
    <t>M80 - Zirándaro</t>
  </si>
  <si>
    <t>M81 - Zitlala</t>
  </si>
  <si>
    <t>M82 - Participaciones y Aportaciones Federales a Municipios</t>
  </si>
  <si>
    <t>II. Gasto Etiquetado (II=A+B+C+D+E+F+G+H)</t>
  </si>
  <si>
    <t>P31 - Instituto de Seguridad Social de los Servidores Públicos del Estado de Guerrero</t>
  </si>
  <si>
    <t>Formato LDF-6c</t>
  </si>
  <si>
    <t>Clasificación Funcional (Finalidad y Función)</t>
  </si>
  <si>
    <t>Subejercicio ( e )</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</si>
  <si>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</si>
  <si>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</si>
  <si>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</si>
  <si>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</si>
  <si>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</si>
  <si>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</si>
  <si>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</si>
  <si>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</si>
  <si>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</si>
  <si>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</si>
  <si>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</si>
  <si>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</si>
  <si>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</si>
  <si>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</si>
  <si>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</si>
  <si>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</si>
  <si>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</si>
  <si>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</si>
  <si>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</si>
  <si>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</si>
  <si>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</si>
  <si>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</si>
  <si>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</si>
  <si>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</si>
  <si>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</si>
  <si>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</si>
  <si>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</si>
  <si>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</si>
  <si>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</si>
  <si>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</si>
  <si>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</si>
  <si>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</si>
  <si>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</si>
  <si>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</si>
  <si>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Formato LDF-05</t>
  </si>
  <si>
    <t>GOBIERNO DEL ESTADO DE GUERRERO.</t>
  </si>
  <si>
    <t>Estado Analítico de Ingresos Detallado - LDF</t>
  </si>
  <si>
    <t>Del 1° de enero al 31 de Marzo de 2020 (1er. Trimestre)</t>
  </si>
  <si>
    <t xml:space="preserve">Concepto                                                                                                                                            </t>
  </si>
  <si>
    <t>Ingreso</t>
  </si>
  <si>
    <t xml:space="preserve">Diferencia                                                     </t>
  </si>
  <si>
    <t xml:space="preserve">Estimado                                                           </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</si>
  <si>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</si>
  <si>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</si>
  <si>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</si>
  <si>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</si>
  <si>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</si>
  <si>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</si>
  <si>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</si>
  <si>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</si>
  <si>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</si>
  <si>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</si>
  <si>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</si>
  <si>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</si>
  <si>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</si>
  <si>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</si>
  <si>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</si>
  <si>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</si>
  <si>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</si>
  <si>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</si>
  <si>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</si>
  <si>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</si>
  <si>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</si>
  <si>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</si>
  <si>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</si>
  <si>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</si>
  <si>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</si>
  <si>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</si>
  <si>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</si>
  <si>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</si>
  <si>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</si>
  <si>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</si>
  <si>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</si>
  <si>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</si>
  <si>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</si>
  <si>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</si>
  <si>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</si>
  <si>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</si>
  <si>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</si>
  <si>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</si>
  <si>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</si>
  <si>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</si>
  <si>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</si>
  <si>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</si>
  <si>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</si>
  <si>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</si>
  <si>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</si>
  <si>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</si>
  <si>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</si>
  <si>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</si>
  <si>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</si>
  <si>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</si>
  <si>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</si>
  <si>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</si>
  <si>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</si>
  <si>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</si>
  <si>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</si>
  <si>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</si>
  <si>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</si>
  <si>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</si>
  <si>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</si>
  <si>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</si>
  <si>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</si>
  <si>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</si>
  <si>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</si>
  <si>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r>
      <t xml:space="preserve">(a) Nombre del Ente Público: </t>
    </r>
    <r>
      <rPr>
        <sz val="7"/>
        <color indexed="8"/>
        <rFont val="Arial Narrow"/>
        <family val="2"/>
      </rPr>
      <t>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</si>
  <si>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7"/>
        <color indexed="8"/>
        <rFont val="Arial Narrow"/>
        <family val="2"/>
      </rPr>
      <t>Este informe se presenta de forma trimestral acumulando cada periodo del ejercicio, con la desagregación de la información financiera ocurrida entre el inicio y el final del periodo que se informa, así como de manera anual, en la Cuenta Pública.</t>
    </r>
  </si>
  <si>
    <r>
      <t>(c) Concepto:</t>
    </r>
    <r>
      <rPr>
        <sz val="7"/>
        <color indexed="8"/>
        <rFont val="Arial Narrow"/>
        <family val="2"/>
      </rPr>
      <t xml:space="preserve"> Muestra la clasificación de los ingresos a partir de la desagregación de Ingresos de Libre Disposición, Transferencias Federales Etiquetadas e Ingresos Derivados de Financiamientos.</t>
    </r>
  </si>
  <si>
    <r>
      <t xml:space="preserve">(d) Estimado: </t>
    </r>
    <r>
      <rPr>
        <sz val="7"/>
        <color indexed="8"/>
        <rFont val="Arial Narrow"/>
        <family val="2"/>
      </rPr>
      <t>Esta información se presentará en términos anualizados.</t>
    </r>
  </si>
  <si>
    <r>
      <t>(e) Diferencia:</t>
    </r>
    <r>
      <rPr>
        <sz val="7"/>
        <color indexed="8"/>
        <rFont val="Arial Narrow"/>
        <family val="2"/>
      </rPr>
      <t xml:space="preserve"> Representa el importe obtenido de la diferencia entre el Ingreso Recaudado y el Ingreso Estimado.</t>
    </r>
  </si>
  <si>
    <t>Elaborado Por:</t>
  </si>
  <si>
    <t>Revisado Por:</t>
  </si>
  <si>
    <t>Autorizado Por:</t>
  </si>
  <si>
    <t>El Jefe del Departamento de Control de Ingresos</t>
  </si>
  <si>
    <t>Director General de Recaudación</t>
  </si>
  <si>
    <t>El Subsecretario de Ingresos</t>
  </si>
  <si>
    <t>______________________________________________</t>
  </si>
  <si>
    <t>________________________________________</t>
  </si>
  <si>
    <t>_________________________________________________________</t>
  </si>
  <si>
    <t>C.P. Jesus Carteño López.</t>
  </si>
  <si>
    <t>Lic. Jorge Humberto Arrieta y Jimenez</t>
  </si>
  <si>
    <t>L.C. Dagoberto Sotelo García</t>
  </si>
  <si>
    <t>Formato LDF-04</t>
  </si>
  <si>
    <t>Poder Ejecutivo del Estado de Guerrero</t>
  </si>
  <si>
    <t>Balance Presupuestario - LDF</t>
  </si>
  <si>
    <t>Concepto                                                                                                                                                             (c)</t>
  </si>
  <si>
    <t xml:space="preserve">           Estimado/                 Aprobado (d)</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</si>
  <si>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</si>
  <si>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</si>
  <si>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</si>
  <si>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</si>
  <si>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</si>
  <si>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6"/>
        <color theme="1"/>
        <rFont val="Arial"/>
        <family val="2"/>
      </rPr>
      <t>1</t>
    </r>
    <r>
      <rPr>
        <b/>
        <sz val="6"/>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</si>
  <si>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</si>
  <si>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</si>
  <si>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</si>
  <si>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</si>
  <si>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</si>
  <si>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</si>
  <si>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</si>
  <si>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</si>
  <si>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Concepto</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</si>
  <si>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</si>
  <si>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</si>
  <si>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</si>
  <si>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</si>
  <si>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</si>
  <si>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</si>
  <si>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</si>
  <si>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</si>
  <si>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</si>
  <si>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</si>
  <si>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</si>
  <si>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</si>
  <si>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</si>
  <si>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</si>
  <si>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</si>
  <si>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</si>
  <si>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</si>
  <si>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</si>
  <si>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</si>
  <si>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</si>
  <si>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</si>
  <si>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</si>
  <si>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</si>
  <si>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r>
      <t xml:space="preserve">(a) Nombre del Ente Público: </t>
    </r>
    <r>
      <rPr>
        <sz val="8"/>
        <color theme="1"/>
        <rFont val="Arial Narrow"/>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</si>
  <si>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8"/>
        <color theme="1"/>
        <rFont val="Arial Narrow"/>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</si>
  <si>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8"/>
        <color theme="1"/>
        <rFont val="Arial Narrow"/>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</si>
  <si>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8"/>
        <color theme="1"/>
        <rFont val="Arial Narrow"/>
        <family val="2"/>
      </rPr>
      <t>Esta información se presentará en términos anualizados.</t>
    </r>
  </si>
  <si>
    <t>Del 1 de Enero al 31 de marzo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</si>
</sst>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0_);_(* \(#,##0.00\);_(* &quot;-&quot;??_);_(@_)"/>
    <numFmt numFmtId="167" formatCode="#,##0.00_ ;\-#,##0.00\ "/>
  </numFmts>
  <fonts count="46">
    <font>
      <sz val="11"/>
      <color theme="1"/>
      <name val="Calibri"/>
      <family val="2"/>
      <scheme val="minor"/>
    </font>
    <font>
      <sz val="10"/>
      <name val="Arial"/>
      <family val="2"/>
    </font>
    <font>
      <b/>
      <u val="single"/>
      <sz val="10"/>
      <color theme="1"/>
      <name val="Arial"/>
      <family val="2"/>
    </font>
    <font>
      <sz val="8"/>
      <color theme="1"/>
      <name val="Arial Narrow"/>
      <family val="2"/>
    </font>
    <font>
      <b/>
      <sz val="6"/>
      <color theme="1"/>
      <name val="Arial"/>
      <family val="2"/>
    </font>
    <font>
      <sz val="6"/>
      <color theme="1"/>
      <name val="Arial"/>
      <family val="2"/>
    </font>
    <font>
      <sz val="6"/>
      <color theme="1"/>
      <name val="Calibri"/>
      <family val="2"/>
      <scheme val="minor"/>
    </font>
    <font>
      <b/>
      <sz val="7"/>
      <color theme="1"/>
      <name val="Arial Narrow"/>
      <family val="2"/>
    </font>
    <font>
      <sz val="7"/>
      <color theme="1"/>
      <name val="Arial Narrow"/>
      <family val="2"/>
    </font>
    <font>
      <b/>
      <sz val="10"/>
      <name val="Arial Narrow"/>
      <family val="2"/>
    </font>
    <font>
      <sz val="11"/>
      <name val="Calibri"/>
      <family val="2"/>
      <scheme val="minor"/>
    </font>
    <font>
      <b/>
      <sz val="11"/>
      <name val="Calibri"/>
      <family val="2"/>
      <scheme val="minor"/>
    </font>
    <font>
      <b/>
      <sz val="11"/>
      <name val="Arial Narrow"/>
      <family val="2"/>
    </font>
    <font>
      <b/>
      <sz val="8"/>
      <color theme="0"/>
      <name val="Arial Narrow"/>
      <family val="2"/>
    </font>
    <font>
      <b/>
      <sz val="6"/>
      <color theme="1"/>
      <name val="Arial Narrow"/>
      <family val="2"/>
    </font>
    <font>
      <b/>
      <sz val="11"/>
      <color theme="1"/>
      <name val="Calibri"/>
      <family val="2"/>
      <scheme val="minor"/>
    </font>
    <font>
      <sz val="6"/>
      <color theme="1"/>
      <name val="Arial Narrow"/>
      <family val="2"/>
    </font>
    <font>
      <sz val="11"/>
      <color theme="1"/>
      <name val="Arial Narrow"/>
      <family val="2"/>
    </font>
    <font>
      <b/>
      <u val="single"/>
      <sz val="8"/>
      <color theme="1"/>
      <name val="Arial"/>
      <family val="2"/>
    </font>
    <font>
      <sz val="7"/>
      <name val="Arial"/>
      <family val="2"/>
    </font>
    <font>
      <b/>
      <sz val="7"/>
      <color theme="1"/>
      <name val="Arial"/>
      <family val="2"/>
    </font>
    <font>
      <sz val="7"/>
      <color theme="1"/>
      <name val="Arial"/>
      <family val="2"/>
    </font>
    <font>
      <sz val="8"/>
      <name val="Arial"/>
      <family val="2"/>
    </font>
    <font>
      <sz val="6"/>
      <name val="Arial"/>
      <family val="2"/>
    </font>
    <font>
      <sz val="7"/>
      <color indexed="8"/>
      <name val="Arial Narrow"/>
      <family val="2"/>
    </font>
    <font>
      <b/>
      <sz val="8"/>
      <name val="Arial Narrow"/>
      <family val="2"/>
    </font>
    <font>
      <b/>
      <sz val="7"/>
      <name val="Arial"/>
      <family val="2"/>
    </font>
    <font>
      <sz val="8"/>
      <name val="Calibri"/>
      <family val="2"/>
      <scheme val="minor"/>
    </font>
    <font>
      <sz val="8"/>
      <name val="Arial Narrow"/>
      <family val="2"/>
    </font>
    <font>
      <sz val="10"/>
      <name val="Arial Narrow"/>
      <family val="2"/>
    </font>
    <font>
      <b/>
      <sz val="8"/>
      <color theme="1"/>
      <name val="Arial"/>
      <family val="2"/>
    </font>
    <font>
      <b/>
      <sz val="9"/>
      <color theme="1"/>
      <name val="Arial"/>
      <family val="2"/>
    </font>
    <font>
      <b/>
      <sz val="9"/>
      <color theme="0"/>
      <name val="Arial"/>
      <family val="2"/>
    </font>
    <font>
      <b/>
      <sz val="8"/>
      <color theme="0"/>
      <name val="Arial"/>
      <family val="2"/>
    </font>
    <font>
      <b/>
      <vertAlign val="superscript"/>
      <sz val="6"/>
      <color theme="1"/>
      <name val="Arial"/>
      <family val="2"/>
    </font>
    <font>
      <b/>
      <sz val="8"/>
      <color theme="1"/>
      <name val="Arial Narrow"/>
      <family val="2"/>
    </font>
    <font>
      <sz val="10"/>
      <name val="Calibri"/>
      <family val="2"/>
    </font>
    <font>
      <sz val="11"/>
      <color rgb="FF000000"/>
      <name val="Arial"/>
      <family val="2"/>
    </font>
    <font>
      <b/>
      <sz val="10"/>
      <color rgb="FF000000"/>
      <name val="Arial"/>
      <family val="2"/>
    </font>
    <font>
      <sz val="10"/>
      <color rgb="FF000000"/>
      <name val="Arial"/>
      <family val="2"/>
    </font>
    <font>
      <b/>
      <sz val="9"/>
      <color rgb="FF000000"/>
      <name val="Arial"/>
      <family val="2"/>
    </font>
    <font>
      <b/>
      <sz val="8"/>
      <color rgb="FF000000"/>
      <name val="Arial"/>
      <family val="2"/>
    </font>
    <font>
      <sz val="11"/>
      <name val="Calibri"/>
      <family val="2"/>
    </font>
    <font>
      <b/>
      <sz val="8"/>
      <color rgb="FF000000"/>
      <name val="Arial Narrow"/>
      <family val="2"/>
    </font>
    <font>
      <b/>
      <sz val="8"/>
      <name val="+mn-cs"/>
      <family val="2"/>
    </font>
    <font>
      <sz val="8"/>
      <color rgb="FF000000"/>
      <name val="Arial Narrow"/>
      <family val="2"/>
    </font>
  </fonts>
  <fills count="6">
    <fill>
      <patternFill/>
    </fill>
    <fill>
      <patternFill patternType="gray125"/>
    </fill>
    <fill>
      <patternFill patternType="solid">
        <fgColor theme="0"/>
        <bgColor indexed="64"/>
      </patternFill>
    </fill>
    <fill>
      <patternFill patternType="solid">
        <fgColor rgb="FF00B050"/>
        <bgColor indexed="64"/>
      </patternFill>
    </fill>
    <fill>
      <patternFill patternType="solid">
        <fgColor theme="3" tint="0.7999799847602844"/>
        <bgColor indexed="64"/>
      </patternFill>
    </fill>
    <fill>
      <patternFill patternType="solid">
        <fgColor rgb="FF009900"/>
        <bgColor indexed="64"/>
      </patternFill>
    </fill>
  </fills>
  <borders count="47">
    <border>
      <left/>
      <right/>
      <top/>
      <bottom/>
      <diagonal/>
    </border>
    <border>
      <left style="medium"/>
      <right style="medium"/>
      <top style="medium"/>
      <bottom style="hair"/>
    </border>
    <border>
      <left style="medium"/>
      <right/>
      <top style="hair"/>
      <bottom style="hair"/>
    </border>
    <border>
      <left style="medium"/>
      <right style="medium"/>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style="medium"/>
      <top style="hair"/>
      <bottom style="medium"/>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style="thin"/>
      <right style="thin"/>
      <top/>
      <bottom/>
    </border>
    <border>
      <left/>
      <right style="thin"/>
      <top/>
      <bottom/>
    </border>
    <border>
      <left style="thin"/>
      <right/>
      <top/>
      <bottom style="thin"/>
    </border>
    <border>
      <left style="thin"/>
      <right style="thin"/>
      <top/>
      <bottom style="thin"/>
    </border>
    <border>
      <left/>
      <right/>
      <top/>
      <bottom style="thin"/>
    </border>
    <border>
      <left/>
      <right style="thin"/>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medium"/>
      <right style="medium"/>
      <top/>
      <bottom style="hair"/>
    </border>
    <border>
      <left style="medium"/>
      <right/>
      <top/>
      <bottom style="medium"/>
    </border>
    <border>
      <left/>
      <right/>
      <top/>
      <bottom style="medium"/>
    </border>
    <border>
      <left/>
      <right/>
      <top style="medium"/>
      <bottom style="medium"/>
    </border>
    <border>
      <left style="medium"/>
      <right style="medium"/>
      <top style="hair"/>
      <bottom/>
    </border>
    <border>
      <left style="medium"/>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style="medium"/>
      <bottom/>
    </border>
    <border>
      <left style="medium"/>
      <right style="medium"/>
      <top/>
      <bottom style="medium"/>
    </border>
    <border>
      <left style="thin"/>
      <right style="medium"/>
      <top/>
      <bottom/>
    </border>
    <border>
      <left style="medium"/>
      <right style="medium"/>
      <top/>
      <bottom/>
    </border>
    <border>
      <left style="medium"/>
      <right style="thin"/>
      <top/>
      <bottom/>
    </border>
    <border>
      <left style="thin"/>
      <right style="medium"/>
      <top style="thin"/>
      <bottom/>
    </border>
    <border>
      <left style="medium"/>
      <right style="medium"/>
      <top style="thin"/>
      <bottom/>
    </border>
    <border>
      <left style="medium"/>
      <right style="thin"/>
      <top style="thin"/>
      <bottom/>
    </border>
    <border>
      <left style="medium"/>
      <right/>
      <top style="medium"/>
      <bottom style="medium"/>
    </border>
    <border>
      <left/>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0" fillId="0" borderId="0">
      <alignment/>
      <protection/>
    </xf>
    <xf numFmtId="0" fontId="1" fillId="0" borderId="0">
      <alignment/>
      <protection/>
    </xf>
    <xf numFmtId="166"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43" fontId="0" fillId="0" borderId="0" applyFont="0" applyFill="0" applyBorder="0" applyAlignment="0" applyProtection="0"/>
  </cellStyleXfs>
  <cellXfs count="299">
    <xf numFmtId="0" fontId="0" fillId="0" borderId="0" xfId="0"/>
    <xf numFmtId="0" fontId="2" fillId="0" borderId="0" xfId="0" applyFont="1" applyAlignment="1">
      <alignment horizontal="right" vertical="center"/>
    </xf>
    <xf numFmtId="43" fontId="3" fillId="0" borderId="0" xfId="20" applyFont="1"/>
    <xf numFmtId="4" fontId="4" fillId="0" borderId="1" xfId="20" applyNumberFormat="1" applyFont="1" applyBorder="1" applyAlignment="1">
      <alignment horizontal="right" vertical="center" wrapText="1"/>
    </xf>
    <xf numFmtId="43" fontId="0" fillId="0" borderId="0" xfId="0" applyNumberFormat="1"/>
    <xf numFmtId="4" fontId="0" fillId="0" borderId="0" xfId="0" applyNumberFormat="1"/>
    <xf numFmtId="0" fontId="0" fillId="0" borderId="2" xfId="0" applyBorder="1"/>
    <xf numFmtId="4" fontId="4" fillId="0" borderId="3" xfId="20" applyNumberFormat="1" applyFont="1" applyBorder="1" applyAlignment="1">
      <alignment horizontal="right" vertical="center" wrapText="1"/>
    </xf>
    <xf numFmtId="4" fontId="4" fillId="0" borderId="3" xfId="0" applyNumberFormat="1" applyFont="1" applyBorder="1" applyAlignment="1">
      <alignment horizontal="right" vertical="center" wrapText="1"/>
    </xf>
    <xf numFmtId="0" fontId="0" fillId="0" borderId="4" xfId="0" applyBorder="1"/>
    <xf numFmtId="0" fontId="5" fillId="0" borderId="5" xfId="0" applyFont="1" applyBorder="1" applyAlignment="1">
      <alignment horizontal="left" vertical="center" wrapText="1"/>
    </xf>
    <xf numFmtId="0" fontId="4" fillId="0" borderId="3" xfId="0" applyFont="1" applyBorder="1" applyAlignment="1">
      <alignment horizontal="center" vertical="center" wrapText="1"/>
    </xf>
    <xf numFmtId="43" fontId="4" fillId="0" borderId="3" xfId="0" applyNumberFormat="1" applyFont="1" applyBorder="1" applyAlignment="1">
      <alignment horizontal="center" vertical="center" wrapText="1"/>
    </xf>
    <xf numFmtId="0" fontId="0" fillId="0" borderId="6" xfId="0" applyBorder="1"/>
    <xf numFmtId="0" fontId="0" fillId="0" borderId="7" xfId="0" applyBorder="1"/>
    <xf numFmtId="0" fontId="4" fillId="0" borderId="8" xfId="0" applyFont="1" applyBorder="1" applyAlignment="1">
      <alignment horizontal="left" vertical="center" wrapText="1"/>
    </xf>
    <xf numFmtId="0" fontId="4" fillId="0" borderId="9" xfId="0" applyFont="1" applyBorder="1" applyAlignment="1">
      <alignment horizontal="center" vertical="center" wrapText="1"/>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3" xfId="0" applyFont="1" applyBorder="1" applyAlignment="1">
      <alignment horizontal="left" vertical="center" wrapText="1" indent="1"/>
    </xf>
    <xf numFmtId="0" fontId="10" fillId="2" borderId="0" xfId="21" applyFont="1" applyFill="1">
      <alignment/>
      <protection/>
    </xf>
    <xf numFmtId="0" fontId="12" fillId="2" borderId="0" xfId="21" applyFont="1" applyFill="1" applyAlignment="1">
      <alignment/>
      <protection/>
    </xf>
    <xf numFmtId="0" fontId="11" fillId="2" borderId="0" xfId="21" applyFont="1" applyFill="1" applyBorder="1" applyAlignment="1">
      <alignment horizontal="center"/>
      <protection/>
    </xf>
    <xf numFmtId="0" fontId="11" fillId="2" borderId="0" xfId="21" applyFont="1" applyFill="1" applyAlignment="1">
      <alignment/>
      <protection/>
    </xf>
    <xf numFmtId="0" fontId="0" fillId="2" borderId="0" xfId="0" applyFill="1"/>
    <xf numFmtId="0" fontId="13"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4" fillId="2" borderId="11" xfId="0" applyFont="1" applyFill="1" applyBorder="1" applyAlignment="1">
      <alignment horizontal="left" vertical="center"/>
    </xf>
    <xf numFmtId="165" fontId="14" fillId="2" borderId="10" xfId="0" applyNumberFormat="1" applyFont="1" applyFill="1" applyBorder="1" applyAlignment="1">
      <alignment horizontal="right" vertical="center"/>
    </xf>
    <xf numFmtId="165" fontId="14" fillId="2" borderId="12" xfId="0" applyNumberFormat="1" applyFont="1" applyFill="1" applyBorder="1" applyAlignment="1">
      <alignment horizontal="right" vertical="center"/>
    </xf>
    <xf numFmtId="165" fontId="14" fillId="2" borderId="13" xfId="0" applyNumberFormat="1" applyFont="1" applyFill="1" applyBorder="1" applyAlignment="1">
      <alignment horizontal="right" vertical="center"/>
    </xf>
    <xf numFmtId="4" fontId="0" fillId="2" borderId="0" xfId="0" applyNumberFormat="1" applyFill="1"/>
    <xf numFmtId="0" fontId="14" fillId="2" borderId="14" xfId="0" applyFont="1" applyFill="1" applyBorder="1" applyAlignment="1">
      <alignment horizontal="left" vertical="center"/>
    </xf>
    <xf numFmtId="165" fontId="14" fillId="2" borderId="15" xfId="0" applyNumberFormat="1" applyFont="1" applyFill="1" applyBorder="1" applyAlignment="1">
      <alignment horizontal="right" vertical="center"/>
    </xf>
    <xf numFmtId="165" fontId="14" fillId="2" borderId="0" xfId="0" applyNumberFormat="1" applyFont="1" applyFill="1" applyBorder="1" applyAlignment="1">
      <alignment horizontal="right" vertical="center"/>
    </xf>
    <xf numFmtId="165" fontId="14" fillId="2" borderId="16" xfId="0" applyNumberFormat="1" applyFont="1" applyFill="1" applyBorder="1" applyAlignment="1">
      <alignment horizontal="right" vertical="center"/>
    </xf>
    <xf numFmtId="0" fontId="15" fillId="2" borderId="0" xfId="0" applyFont="1" applyFill="1"/>
    <xf numFmtId="0" fontId="16" fillId="2" borderId="14" xfId="0" applyFont="1" applyFill="1" applyBorder="1" applyAlignment="1">
      <alignment horizontal="left" vertical="center" indent="3"/>
    </xf>
    <xf numFmtId="165" fontId="16" fillId="2" borderId="15" xfId="0" applyNumberFormat="1" applyFont="1" applyFill="1" applyBorder="1" applyAlignment="1">
      <alignment horizontal="right" vertical="center"/>
    </xf>
    <xf numFmtId="165" fontId="16" fillId="2" borderId="0" xfId="0" applyNumberFormat="1" applyFont="1" applyFill="1" applyBorder="1" applyAlignment="1">
      <alignment horizontal="right" vertical="center"/>
    </xf>
    <xf numFmtId="165" fontId="16" fillId="2" borderId="16" xfId="0" applyNumberFormat="1" applyFont="1" applyFill="1" applyBorder="1" applyAlignment="1">
      <alignment horizontal="right" vertical="center"/>
    </xf>
    <xf numFmtId="0" fontId="14" fillId="2" borderId="14" xfId="0" applyFont="1" applyFill="1" applyBorder="1" applyAlignment="1">
      <alignment horizontal="left" vertical="center" wrapText="1"/>
    </xf>
    <xf numFmtId="0" fontId="16" fillId="2" borderId="17" xfId="0" applyFont="1" applyFill="1" applyBorder="1" applyAlignment="1">
      <alignment horizontal="left" vertical="center" indent="3"/>
    </xf>
    <xf numFmtId="165" fontId="16" fillId="2" borderId="18" xfId="0" applyNumberFormat="1" applyFont="1" applyFill="1" applyBorder="1" applyAlignment="1">
      <alignment horizontal="right" vertical="center"/>
    </xf>
    <xf numFmtId="165" fontId="16" fillId="2" borderId="19" xfId="0" applyNumberFormat="1" applyFont="1" applyFill="1" applyBorder="1" applyAlignment="1">
      <alignment horizontal="right" vertical="center"/>
    </xf>
    <xf numFmtId="165" fontId="16" fillId="2" borderId="20" xfId="0" applyNumberFormat="1" applyFont="1" applyFill="1" applyBorder="1" applyAlignment="1">
      <alignment horizontal="right" vertical="center"/>
    </xf>
    <xf numFmtId="0" fontId="16" fillId="2" borderId="14" xfId="0" applyFont="1" applyFill="1" applyBorder="1" applyAlignment="1">
      <alignment horizontal="left" vertical="center"/>
    </xf>
    <xf numFmtId="165" fontId="16" fillId="2" borderId="15" xfId="0" applyNumberFormat="1" applyFont="1" applyFill="1" applyBorder="1" applyAlignment="1">
      <alignment horizontal="center" vertical="center"/>
    </xf>
    <xf numFmtId="165" fontId="16" fillId="2" borderId="0" xfId="0" applyNumberFormat="1" applyFont="1" applyFill="1" applyBorder="1" applyAlignment="1">
      <alignment horizontal="center" vertical="center"/>
    </xf>
    <xf numFmtId="165" fontId="16" fillId="2" borderId="16" xfId="0" applyNumberFormat="1" applyFont="1" applyFill="1" applyBorder="1" applyAlignment="1">
      <alignment horizontal="center" vertical="center"/>
    </xf>
    <xf numFmtId="0" fontId="14" fillId="2" borderId="21" xfId="0" applyFont="1" applyFill="1" applyBorder="1" applyAlignment="1">
      <alignment horizontal="left" vertical="center"/>
    </xf>
    <xf numFmtId="165" fontId="14" fillId="2" borderId="22" xfId="0" applyNumberFormat="1" applyFont="1" applyFill="1" applyBorder="1" applyAlignment="1">
      <alignment horizontal="right" vertical="center"/>
    </xf>
    <xf numFmtId="165" fontId="14" fillId="2" borderId="23" xfId="0" applyNumberFormat="1" applyFont="1" applyFill="1" applyBorder="1" applyAlignment="1">
      <alignment horizontal="right" vertical="center"/>
    </xf>
    <xf numFmtId="165" fontId="14" fillId="2" borderId="24" xfId="0" applyNumberFormat="1" applyFont="1" applyFill="1" applyBorder="1" applyAlignment="1">
      <alignment horizontal="right" vertical="center"/>
    </xf>
    <xf numFmtId="0" fontId="6" fillId="2" borderId="0" xfId="0" applyFont="1" applyFill="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4" fillId="2" borderId="10" xfId="0" applyFont="1" applyFill="1" applyBorder="1" applyAlignment="1">
      <alignment horizontal="left" vertical="center" wrapText="1"/>
    </xf>
    <xf numFmtId="165" fontId="14" fillId="2" borderId="12" xfId="0" applyNumberFormat="1" applyFont="1" applyFill="1" applyBorder="1" applyAlignment="1">
      <alignment vertical="center"/>
    </xf>
    <xf numFmtId="165" fontId="14" fillId="2" borderId="10" xfId="0" applyNumberFormat="1" applyFont="1" applyFill="1" applyBorder="1" applyAlignment="1">
      <alignment vertical="center"/>
    </xf>
    <xf numFmtId="4" fontId="15" fillId="2" borderId="0" xfId="0" applyNumberFormat="1" applyFont="1" applyFill="1"/>
    <xf numFmtId="0" fontId="14" fillId="2" borderId="15" xfId="0" applyFont="1" applyFill="1" applyBorder="1" applyAlignment="1">
      <alignment horizontal="left" indent="2"/>
    </xf>
    <xf numFmtId="165" fontId="14" fillId="2" borderId="0" xfId="0" applyNumberFormat="1" applyFont="1" applyFill="1"/>
    <xf numFmtId="165" fontId="14" fillId="2" borderId="15" xfId="0" applyNumberFormat="1" applyFont="1" applyFill="1" applyBorder="1"/>
    <xf numFmtId="0" fontId="14" fillId="2" borderId="15" xfId="0" applyFont="1" applyFill="1" applyBorder="1" applyAlignment="1">
      <alignment horizontal="left" indent="3"/>
    </xf>
    <xf numFmtId="0" fontId="14" fillId="2" borderId="15" xfId="0" applyFont="1" applyFill="1" applyBorder="1" applyAlignment="1">
      <alignment horizontal="left" indent="4"/>
    </xf>
    <xf numFmtId="0" fontId="14" fillId="2" borderId="15" xfId="0" applyFont="1" applyFill="1" applyBorder="1" applyAlignment="1">
      <alignment horizontal="left" indent="5"/>
    </xf>
    <xf numFmtId="0" fontId="14" fillId="2" borderId="15" xfId="0" applyFont="1" applyFill="1" applyBorder="1" applyAlignment="1">
      <alignment horizontal="left" indent="6"/>
    </xf>
    <xf numFmtId="0" fontId="16" fillId="2" borderId="15" xfId="0" applyFont="1" applyFill="1" applyBorder="1" applyAlignment="1">
      <alignment horizontal="left" indent="7"/>
    </xf>
    <xf numFmtId="165" fontId="16" fillId="2" borderId="0" xfId="0" applyNumberFormat="1" applyFont="1" applyFill="1"/>
    <xf numFmtId="165" fontId="16" fillId="2" borderId="15" xfId="0" applyNumberFormat="1" applyFont="1" applyFill="1" applyBorder="1"/>
    <xf numFmtId="0" fontId="16" fillId="2" borderId="15" xfId="0" applyFont="1" applyFill="1" applyBorder="1" applyAlignment="1">
      <alignment horizontal="left" wrapText="1" indent="7"/>
    </xf>
    <xf numFmtId="0" fontId="16" fillId="2" borderId="15" xfId="0" applyFont="1" applyFill="1" applyBorder="1" applyAlignment="1">
      <alignment horizontal="left" indent="6"/>
    </xf>
    <xf numFmtId="0" fontId="14" fillId="2" borderId="15" xfId="0" applyFont="1" applyFill="1" applyBorder="1" applyAlignment="1">
      <alignment horizontal="left" wrapText="1" indent="5"/>
    </xf>
    <xf numFmtId="0" fontId="16" fillId="2" borderId="18" xfId="0" applyFont="1" applyFill="1" applyBorder="1" applyAlignment="1">
      <alignment horizontal="left" indent="7"/>
    </xf>
    <xf numFmtId="165" fontId="16" fillId="2" borderId="19" xfId="0" applyNumberFormat="1" applyFont="1" applyFill="1" applyBorder="1"/>
    <xf numFmtId="165" fontId="16" fillId="2" borderId="18" xfId="0" applyNumberFormat="1" applyFont="1" applyFill="1" applyBorder="1"/>
    <xf numFmtId="0" fontId="16" fillId="2" borderId="15" xfId="0" applyFont="1" applyFill="1" applyBorder="1"/>
    <xf numFmtId="165" fontId="16" fillId="2" borderId="0"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4" fillId="2" borderId="15" xfId="0" applyFont="1" applyFill="1" applyBorder="1" applyAlignment="1">
      <alignment horizontal="left" vertical="center" wrapText="1"/>
    </xf>
    <xf numFmtId="165" fontId="14" fillId="2" borderId="0" xfId="0" applyNumberFormat="1" applyFont="1" applyFill="1" applyBorder="1" applyAlignment="1">
      <alignment horizontal="right" vertical="center" wrapText="1"/>
    </xf>
    <xf numFmtId="165" fontId="14" fillId="2" borderId="15" xfId="0" applyNumberFormat="1" applyFont="1" applyFill="1" applyBorder="1" applyAlignment="1">
      <alignment horizontal="right" vertical="center" wrapText="1"/>
    </xf>
    <xf numFmtId="0" fontId="16" fillId="2" borderId="18" xfId="0" applyFont="1" applyFill="1" applyBorder="1"/>
    <xf numFmtId="165" fontId="16" fillId="2" borderId="18" xfId="0" applyNumberFormat="1" applyFont="1" applyFill="1" applyBorder="1" applyAlignment="1">
      <alignment horizontal="center" vertical="center" wrapText="1"/>
    </xf>
    <xf numFmtId="0" fontId="14" fillId="2" borderId="21" xfId="0" applyFont="1" applyFill="1" applyBorder="1" applyAlignment="1">
      <alignment horizontal="left" vertical="center" wrapText="1"/>
    </xf>
    <xf numFmtId="165" fontId="14" fillId="2" borderId="21" xfId="0" applyNumberFormat="1" applyFont="1" applyFill="1" applyBorder="1" applyAlignment="1">
      <alignment horizontal="right" vertical="center" wrapText="1"/>
    </xf>
    <xf numFmtId="165" fontId="14" fillId="2" borderId="22" xfId="0" applyNumberFormat="1" applyFont="1" applyFill="1" applyBorder="1" applyAlignment="1">
      <alignment horizontal="right" vertical="center" wrapText="1"/>
    </xf>
    <xf numFmtId="165" fontId="14" fillId="2" borderId="23" xfId="0" applyNumberFormat="1" applyFont="1" applyFill="1" applyBorder="1" applyAlignment="1">
      <alignment horizontal="right" vertical="center" wrapText="1"/>
    </xf>
    <xf numFmtId="165" fontId="14" fillId="2" borderId="24" xfId="0" applyNumberFormat="1" applyFont="1" applyFill="1" applyBorder="1" applyAlignment="1">
      <alignment horizontal="right" vertical="center" wrapText="1"/>
    </xf>
    <xf numFmtId="0" fontId="14" fillId="2" borderId="0" xfId="0" applyFont="1" applyFill="1" applyBorder="1" applyAlignment="1">
      <alignment horizontal="left" vertical="center" wrapText="1"/>
    </xf>
    <xf numFmtId="0" fontId="17" fillId="2" borderId="11" xfId="0" applyFont="1" applyFill="1" applyBorder="1"/>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4" fillId="2" borderId="14" xfId="0" applyFont="1" applyFill="1" applyBorder="1" applyAlignment="1">
      <alignment vertical="center"/>
    </xf>
    <xf numFmtId="165" fontId="14" fillId="2" borderId="16" xfId="0" applyNumberFormat="1" applyFont="1" applyFill="1" applyBorder="1" applyAlignment="1">
      <alignment horizontal="right" vertical="center" wrapText="1"/>
    </xf>
    <xf numFmtId="0" fontId="14" fillId="2" borderId="14" xfId="0" applyFont="1" applyFill="1" applyBorder="1" applyAlignment="1">
      <alignment horizontal="left" vertical="center" indent="2"/>
    </xf>
    <xf numFmtId="0" fontId="16" fillId="2" borderId="14" xfId="0" applyFont="1" applyFill="1" applyBorder="1" applyAlignment="1">
      <alignment horizontal="left" vertical="center" indent="4"/>
    </xf>
    <xf numFmtId="0" fontId="17" fillId="2" borderId="14" xfId="0" applyFont="1" applyFill="1" applyBorder="1"/>
    <xf numFmtId="0" fontId="16" fillId="2" borderId="14" xfId="0" applyFont="1" applyFill="1" applyBorder="1" applyAlignment="1">
      <alignment horizontal="left" vertical="center" wrapText="1" indent="4"/>
    </xf>
    <xf numFmtId="0" fontId="16" fillId="2" borderId="17" xfId="0" applyFont="1" applyFill="1" applyBorder="1" applyAlignment="1">
      <alignment horizontal="left" vertical="center" indent="4"/>
    </xf>
    <xf numFmtId="0" fontId="14" fillId="2" borderId="21" xfId="0" applyFont="1" applyFill="1" applyBorder="1" applyAlignment="1">
      <alignment vertical="center"/>
    </xf>
    <xf numFmtId="0" fontId="1" fillId="0" borderId="0" xfId="22">
      <alignment/>
      <protection/>
    </xf>
    <xf numFmtId="0" fontId="18" fillId="0" borderId="0" xfId="22" applyFont="1" applyAlignment="1">
      <alignment horizontal="right" vertical="center"/>
      <protection/>
    </xf>
    <xf numFmtId="166" fontId="19" fillId="0" borderId="0" xfId="23" applyFont="1"/>
    <xf numFmtId="0" fontId="5" fillId="0" borderId="1" xfId="22" applyFont="1" applyBorder="1" applyAlignment="1">
      <alignment horizontal="center" vertical="center"/>
      <protection/>
    </xf>
    <xf numFmtId="4" fontId="20" fillId="0" borderId="3" xfId="22" applyNumberFormat="1" applyFont="1" applyBorder="1" applyAlignment="1">
      <alignment vertical="center"/>
      <protection/>
    </xf>
    <xf numFmtId="0" fontId="5" fillId="0" borderId="2" xfId="22" applyFont="1" applyBorder="1" applyAlignment="1">
      <alignment horizontal="left" vertical="center"/>
      <protection/>
    </xf>
    <xf numFmtId="4" fontId="21" fillId="0" borderId="3" xfId="22" applyNumberFormat="1" applyFont="1" applyBorder="1" applyAlignment="1">
      <alignment vertical="center"/>
      <protection/>
    </xf>
    <xf numFmtId="166" fontId="22" fillId="0" borderId="0" xfId="23" applyFont="1"/>
    <xf numFmtId="0" fontId="5" fillId="0" borderId="4" xfId="22" applyFont="1" applyBorder="1" applyAlignment="1">
      <alignment horizontal="left" vertical="center"/>
      <protection/>
    </xf>
    <xf numFmtId="0" fontId="5" fillId="0" borderId="5" xfId="22" applyFont="1" applyBorder="1" applyAlignment="1">
      <alignment horizontal="left" vertical="center"/>
      <protection/>
    </xf>
    <xf numFmtId="0" fontId="5" fillId="0" borderId="5" xfId="22" applyFont="1" applyBorder="1" applyAlignment="1">
      <alignment horizontal="left" vertical="center" wrapText="1"/>
      <protection/>
    </xf>
    <xf numFmtId="4" fontId="21" fillId="0" borderId="3" xfId="22" applyNumberFormat="1" applyFont="1" applyFill="1" applyBorder="1" applyAlignment="1">
      <alignment vertical="center"/>
      <protection/>
    </xf>
    <xf numFmtId="4" fontId="21" fillId="0" borderId="25" xfId="22" applyNumberFormat="1" applyFont="1" applyBorder="1" applyAlignment="1">
      <alignment vertical="center"/>
      <protection/>
    </xf>
    <xf numFmtId="166" fontId="23" fillId="0" borderId="0" xfId="23" applyFont="1"/>
    <xf numFmtId="0" fontId="5" fillId="0" borderId="6" xfId="22" applyFont="1" applyBorder="1" applyAlignment="1">
      <alignment horizontal="left" vertical="center"/>
      <protection/>
    </xf>
    <xf numFmtId="4" fontId="21" fillId="0" borderId="9" xfId="22" applyNumberFormat="1" applyFont="1" applyBorder="1" applyAlignment="1">
      <alignment vertical="center"/>
      <protection/>
    </xf>
    <xf numFmtId="0" fontId="8" fillId="0" borderId="0" xfId="22" applyFont="1">
      <alignment/>
      <protection/>
    </xf>
    <xf numFmtId="0" fontId="7" fillId="4" borderId="0" xfId="22" applyFont="1" applyFill="1" applyAlignment="1">
      <alignment vertical="center"/>
      <protection/>
    </xf>
    <xf numFmtId="0" fontId="8" fillId="4" borderId="0" xfId="22" applyFont="1" applyFill="1">
      <alignment/>
      <protection/>
    </xf>
    <xf numFmtId="166" fontId="3" fillId="0" borderId="0" xfId="23" applyFont="1"/>
    <xf numFmtId="0" fontId="26" fillId="0" borderId="0" xfId="24" applyFont="1" applyBorder="1" applyAlignment="1">
      <alignment/>
      <protection/>
    </xf>
    <xf numFmtId="0" fontId="19" fillId="0" borderId="0" xfId="24" applyFont="1" applyAlignment="1">
      <alignment/>
      <protection/>
    </xf>
    <xf numFmtId="0" fontId="28" fillId="0" borderId="0" xfId="25" applyFont="1">
      <alignment/>
      <protection/>
    </xf>
    <xf numFmtId="0" fontId="28" fillId="0" borderId="0" xfId="26" applyFont="1">
      <alignment/>
      <protection/>
    </xf>
    <xf numFmtId="0" fontId="29" fillId="0" borderId="0" xfId="26" applyFont="1">
      <alignment/>
      <protection/>
    </xf>
    <xf numFmtId="0" fontId="19" fillId="0" borderId="0" xfId="22" applyFont="1">
      <alignment/>
      <protection/>
    </xf>
    <xf numFmtId="0" fontId="19" fillId="0" borderId="0" xfId="26" applyFont="1" applyAlignment="1">
      <alignment/>
      <protection/>
    </xf>
    <xf numFmtId="0" fontId="26" fillId="0" borderId="0" xfId="26" applyFont="1" applyAlignment="1">
      <alignment/>
      <protection/>
    </xf>
    <xf numFmtId="0" fontId="30" fillId="0" borderId="0" xfId="0" applyFont="1" applyAlignment="1">
      <alignment horizontal="right" vertical="center"/>
    </xf>
    <xf numFmtId="0" fontId="31" fillId="0" borderId="0" xfId="0" applyFont="1" applyAlignment="1">
      <alignment horizontal="right"/>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5" xfId="0" applyFont="1" applyBorder="1" applyAlignment="1">
      <alignment vertical="center" wrapText="1"/>
    </xf>
    <xf numFmtId="0" fontId="4" fillId="0" borderId="3" xfId="0" applyFont="1" applyBorder="1" applyAlignment="1">
      <alignment vertical="center" wrapText="1"/>
    </xf>
    <xf numFmtId="43" fontId="4" fillId="0" borderId="3" xfId="27" applyFont="1" applyBorder="1" applyAlignment="1">
      <alignment vertical="center"/>
    </xf>
    <xf numFmtId="0" fontId="5" fillId="0" borderId="3" xfId="0" applyFont="1" applyBorder="1" applyAlignment="1">
      <alignment horizontal="left" vertical="center" wrapText="1" indent="4"/>
    </xf>
    <xf numFmtId="4" fontId="5" fillId="2" borderId="3" xfId="0" applyNumberFormat="1" applyFont="1" applyFill="1" applyBorder="1" applyAlignment="1">
      <alignment vertical="center" wrapText="1"/>
    </xf>
    <xf numFmtId="4" fontId="5" fillId="2" borderId="3" xfId="22" applyNumberFormat="1" applyFont="1" applyFill="1" applyBorder="1" applyAlignment="1">
      <alignment vertical="center"/>
      <protection/>
    </xf>
    <xf numFmtId="0" fontId="5" fillId="0" borderId="3" xfId="0" applyFont="1" applyBorder="1" applyAlignment="1">
      <alignment vertical="center" wrapText="1"/>
    </xf>
    <xf numFmtId="0" fontId="4" fillId="0" borderId="3" xfId="0" applyFont="1" applyFill="1" applyBorder="1" applyAlignment="1">
      <alignment vertical="center" wrapText="1"/>
    </xf>
    <xf numFmtId="43" fontId="4" fillId="0" borderId="29" xfId="27" applyFont="1" applyBorder="1" applyAlignment="1">
      <alignment vertical="center"/>
    </xf>
    <xf numFmtId="0" fontId="5" fillId="0" borderId="3" xfId="0" applyFont="1" applyFill="1" applyBorder="1" applyAlignment="1">
      <alignment horizontal="left" vertical="center" wrapText="1" indent="4"/>
    </xf>
    <xf numFmtId="167" fontId="4" fillId="0" borderId="3" xfId="27" applyNumberFormat="1" applyFont="1" applyBorder="1" applyAlignment="1">
      <alignment vertical="center"/>
    </xf>
    <xf numFmtId="2" fontId="5" fillId="0" borderId="3" xfId="0" applyNumberFormat="1" applyFont="1" applyFill="1" applyBorder="1" applyAlignment="1">
      <alignment vertical="center" wrapText="1"/>
    </xf>
    <xf numFmtId="0" fontId="5" fillId="2" borderId="3" xfId="0" applyFont="1" applyFill="1" applyBorder="1" applyAlignment="1">
      <alignment vertical="center" wrapText="1"/>
    </xf>
    <xf numFmtId="0" fontId="4" fillId="0" borderId="9" xfId="0" applyFont="1" applyBorder="1" applyAlignment="1">
      <alignment vertical="center" wrapText="1"/>
    </xf>
    <xf numFmtId="0" fontId="5" fillId="0" borderId="9" xfId="0" applyFont="1" applyBorder="1" applyAlignment="1">
      <alignment vertical="center" wrapText="1"/>
    </xf>
    <xf numFmtId="0" fontId="4" fillId="5" borderId="30" xfId="0" applyFont="1" applyFill="1" applyBorder="1" applyAlignment="1">
      <alignment horizontal="center" vertical="center"/>
    </xf>
    <xf numFmtId="0" fontId="4" fillId="5" borderId="30" xfId="0" applyFont="1" applyFill="1" applyBorder="1" applyAlignment="1">
      <alignment horizontal="center" vertical="center" wrapText="1"/>
    </xf>
    <xf numFmtId="43" fontId="5" fillId="2" borderId="3" xfId="27" applyFont="1" applyFill="1" applyBorder="1" applyAlignment="1">
      <alignment vertical="center" wrapText="1"/>
    </xf>
    <xf numFmtId="4" fontId="4" fillId="2" borderId="3" xfId="22" applyNumberFormat="1" applyFont="1" applyFill="1" applyBorder="1" applyAlignment="1">
      <alignment vertical="center"/>
      <protection/>
    </xf>
    <xf numFmtId="0" fontId="5" fillId="0" borderId="25" xfId="0" applyFont="1" applyBorder="1" applyAlignment="1">
      <alignment vertical="center"/>
    </xf>
    <xf numFmtId="0" fontId="4" fillId="0" borderId="3" xfId="0" applyFont="1" applyBorder="1" applyAlignment="1">
      <alignment vertical="center"/>
    </xf>
    <xf numFmtId="2" fontId="5" fillId="0" borderId="3" xfId="0" applyNumberFormat="1" applyFont="1" applyBorder="1" applyAlignment="1">
      <alignment vertical="center"/>
    </xf>
    <xf numFmtId="2" fontId="5" fillId="0" borderId="3" xfId="27" applyNumberFormat="1" applyFont="1" applyBorder="1" applyAlignment="1">
      <alignment vertical="center"/>
    </xf>
    <xf numFmtId="43" fontId="5" fillId="2" borderId="3" xfId="27" applyFont="1" applyFill="1" applyBorder="1" applyAlignment="1">
      <alignment vertical="center"/>
    </xf>
    <xf numFmtId="0" fontId="5" fillId="2" borderId="3" xfId="0" applyFont="1" applyFill="1" applyBorder="1" applyAlignment="1">
      <alignment vertical="center"/>
    </xf>
    <xf numFmtId="0" fontId="4" fillId="0" borderId="9" xfId="0" applyFont="1" applyBorder="1" applyAlignment="1">
      <alignment vertical="center"/>
    </xf>
    <xf numFmtId="0" fontId="5" fillId="0" borderId="3" xfId="0" applyFont="1" applyBorder="1" applyAlignment="1">
      <alignment horizontal="left" vertical="center" indent="1"/>
    </xf>
    <xf numFmtId="167" fontId="5" fillId="2" borderId="3" xfId="27" applyNumberFormat="1" applyFont="1" applyFill="1" applyBorder="1" applyAlignment="1">
      <alignment vertical="center"/>
    </xf>
    <xf numFmtId="0" fontId="0" fillId="2" borderId="3" xfId="0" applyFill="1" applyBorder="1"/>
    <xf numFmtId="0" fontId="4" fillId="0" borderId="3" xfId="0" applyFont="1" applyBorder="1" applyAlignment="1">
      <alignment horizontal="left" vertical="center" wrapText="1" indent="1"/>
    </xf>
    <xf numFmtId="167" fontId="4" fillId="2" borderId="3" xfId="27" applyNumberFormat="1" applyFont="1" applyFill="1" applyBorder="1" applyAlignment="1">
      <alignment vertical="center"/>
    </xf>
    <xf numFmtId="43" fontId="4" fillId="2" borderId="3" xfId="27" applyFont="1" applyFill="1" applyBorder="1" applyAlignment="1">
      <alignment vertical="center"/>
    </xf>
    <xf numFmtId="0" fontId="4" fillId="0" borderId="3" xfId="0" applyFont="1" applyBorder="1" applyAlignment="1">
      <alignment horizontal="left" vertical="center" indent="1"/>
    </xf>
    <xf numFmtId="0" fontId="5" fillId="0" borderId="9" xfId="0" applyFont="1" applyBorder="1" applyAlignment="1">
      <alignment horizontal="left" vertical="center" indent="1"/>
    </xf>
    <xf numFmtId="0" fontId="0" fillId="0" borderId="9" xfId="0" applyBorder="1"/>
    <xf numFmtId="4" fontId="5" fillId="2" borderId="3" xfId="0" applyNumberFormat="1" applyFont="1" applyFill="1" applyBorder="1" applyAlignment="1">
      <alignment vertical="center"/>
    </xf>
    <xf numFmtId="43" fontId="5" fillId="2" borderId="3" xfId="0" applyNumberFormat="1" applyFont="1" applyFill="1" applyBorder="1" applyAlignment="1">
      <alignment vertical="center"/>
    </xf>
    <xf numFmtId="2" fontId="5" fillId="2" borderId="3" xfId="0" applyNumberFormat="1" applyFont="1" applyFill="1" applyBorder="1" applyAlignment="1">
      <alignment vertical="center"/>
    </xf>
    <xf numFmtId="0" fontId="35" fillId="4" borderId="0" xfId="0" applyFont="1" applyFill="1" applyAlignment="1">
      <alignment vertical="center"/>
    </xf>
    <xf numFmtId="0" fontId="3" fillId="4" borderId="0" xfId="0" applyFont="1" applyFill="1" applyAlignment="1">
      <alignment vertical="center"/>
    </xf>
    <xf numFmtId="0" fontId="3" fillId="0" borderId="0" xfId="0" applyFont="1" applyAlignment="1">
      <alignment vertical="center"/>
    </xf>
    <xf numFmtId="0" fontId="35" fillId="4" borderId="0" xfId="0" applyFont="1" applyFill="1" applyAlignment="1">
      <alignment horizontal="left" vertical="center" wrapText="1"/>
    </xf>
    <xf numFmtId="0" fontId="4" fillId="5" borderId="1"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5" fillId="0" borderId="28" xfId="0" applyFont="1" applyBorder="1" applyAlignment="1">
      <alignment vertical="center"/>
    </xf>
    <xf numFmtId="0" fontId="32" fillId="5" borderId="31" xfId="0" applyFont="1" applyFill="1" applyBorder="1" applyAlignment="1">
      <alignment horizontal="center" vertical="center"/>
    </xf>
    <xf numFmtId="0" fontId="32" fillId="5" borderId="32" xfId="0" applyFont="1" applyFill="1" applyBorder="1" applyAlignment="1">
      <alignment horizontal="center" vertical="center"/>
    </xf>
    <xf numFmtId="0" fontId="32" fillId="5" borderId="33" xfId="0" applyFont="1" applyFill="1" applyBorder="1" applyAlignment="1">
      <alignment horizontal="center" vertical="center"/>
    </xf>
    <xf numFmtId="0" fontId="33" fillId="5" borderId="34"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35"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27" xfId="0" applyFont="1" applyFill="1" applyBorder="1" applyAlignment="1">
      <alignment horizontal="center" vertical="center"/>
    </xf>
    <xf numFmtId="0" fontId="33" fillId="5" borderId="36" xfId="0" applyFont="1" applyFill="1" applyBorder="1" applyAlignment="1">
      <alignment horizontal="center" vertical="center"/>
    </xf>
    <xf numFmtId="0" fontId="4" fillId="5" borderId="37"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28" fillId="0" borderId="0" xfId="26" applyFont="1" applyAlignment="1">
      <alignment horizontal="center"/>
      <protection/>
    </xf>
    <xf numFmtId="0" fontId="25" fillId="0" borderId="0" xfId="25" applyFont="1" applyAlignment="1">
      <alignment horizontal="center"/>
      <protection/>
    </xf>
    <xf numFmtId="0" fontId="25" fillId="0" borderId="0" xfId="26" applyFont="1" applyAlignment="1">
      <alignment horizontal="center"/>
      <protection/>
    </xf>
    <xf numFmtId="0" fontId="7" fillId="4" borderId="0" xfId="22" applyFont="1" applyFill="1" applyAlignment="1">
      <alignment horizontal="left" vertical="center"/>
      <protection/>
    </xf>
    <xf numFmtId="0" fontId="25" fillId="0" borderId="0" xfId="24" applyFont="1" applyAlignment="1">
      <alignment horizontal="center"/>
      <protection/>
    </xf>
    <xf numFmtId="0" fontId="25" fillId="0" borderId="0" xfId="24" applyFont="1" applyBorder="1" applyAlignment="1">
      <alignment horizontal="center"/>
      <protection/>
    </xf>
    <xf numFmtId="0" fontId="27" fillId="0" borderId="0" xfId="24" applyFont="1" applyAlignment="1">
      <alignment horizontal="center"/>
      <protection/>
    </xf>
    <xf numFmtId="0" fontId="4" fillId="0" borderId="5" xfId="22" applyFont="1" applyBorder="1" applyAlignment="1">
      <alignment horizontal="left" vertical="center" wrapText="1"/>
      <protection/>
    </xf>
    <xf numFmtId="0" fontId="4" fillId="0" borderId="3" xfId="22" applyFont="1" applyBorder="1" applyAlignment="1">
      <alignment horizontal="left" vertical="center" wrapText="1"/>
      <protection/>
    </xf>
    <xf numFmtId="0" fontId="5" fillId="0" borderId="8" xfId="22" applyFont="1" applyBorder="1" applyAlignment="1">
      <alignment horizontal="left" vertical="center"/>
      <protection/>
    </xf>
    <xf numFmtId="0" fontId="5" fillId="0" borderId="9" xfId="22" applyFont="1" applyBorder="1" applyAlignment="1">
      <alignment horizontal="left" vertical="center"/>
      <protection/>
    </xf>
    <xf numFmtId="0" fontId="7" fillId="4" borderId="0" xfId="22" applyFont="1" applyFill="1" applyAlignment="1">
      <alignment horizontal="left" vertical="center" wrapText="1"/>
      <protection/>
    </xf>
    <xf numFmtId="0" fontId="5" fillId="0" borderId="5" xfId="22" applyFont="1" applyBorder="1" applyAlignment="1">
      <alignment horizontal="left" vertical="center"/>
      <protection/>
    </xf>
    <xf numFmtId="0" fontId="5" fillId="0" borderId="3" xfId="22" applyFont="1" applyBorder="1" applyAlignment="1">
      <alignment horizontal="left" vertical="center"/>
      <protection/>
    </xf>
    <xf numFmtId="0" fontId="4" fillId="0" borderId="3" xfId="22" applyFont="1" applyBorder="1" applyAlignment="1">
      <alignment horizontal="left" vertical="center"/>
      <protection/>
    </xf>
    <xf numFmtId="0" fontId="4" fillId="0" borderId="5" xfId="22" applyFont="1" applyBorder="1" applyAlignment="1">
      <alignment horizontal="left" vertical="center"/>
      <protection/>
    </xf>
    <xf numFmtId="0" fontId="5" fillId="0" borderId="5" xfId="22" applyFont="1" applyBorder="1" applyAlignment="1">
      <alignment horizontal="left" vertical="center" wrapText="1"/>
      <protection/>
    </xf>
    <xf numFmtId="0" fontId="5" fillId="0" borderId="3" xfId="22" applyFont="1" applyBorder="1" applyAlignment="1">
      <alignment horizontal="left" vertical="center" wrapText="1"/>
      <protection/>
    </xf>
    <xf numFmtId="0" fontId="4" fillId="0" borderId="2" xfId="22" applyFont="1" applyBorder="1" applyAlignment="1">
      <alignment horizontal="left" vertical="center" wrapText="1"/>
      <protection/>
    </xf>
    <xf numFmtId="0" fontId="4" fillId="0" borderId="4" xfId="22" applyFont="1" applyBorder="1" applyAlignment="1">
      <alignment horizontal="left" vertical="center" wrapText="1"/>
      <protection/>
    </xf>
    <xf numFmtId="0" fontId="4" fillId="0" borderId="25" xfId="22" applyFont="1" applyBorder="1" applyAlignment="1">
      <alignment horizontal="left" vertical="center"/>
      <protection/>
    </xf>
    <xf numFmtId="0" fontId="5" fillId="0" borderId="1" xfId="22" applyFont="1" applyBorder="1" applyAlignment="1">
      <alignment horizontal="justify" vertical="center"/>
      <protection/>
    </xf>
    <xf numFmtId="0" fontId="13" fillId="3" borderId="17"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21"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164" fontId="9" fillId="2" borderId="0" xfId="21" applyNumberFormat="1" applyFont="1" applyFill="1" applyAlignment="1">
      <alignment horizontal="right"/>
      <protection/>
    </xf>
    <xf numFmtId="0" fontId="11" fillId="2" borderId="0" xfId="21" applyFont="1" applyFill="1" applyBorder="1" applyAlignment="1">
      <alignment horizontal="center"/>
      <protection/>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39"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3" fillId="3" borderId="44" xfId="0" applyFont="1" applyFill="1" applyBorder="1" applyAlignment="1">
      <alignment horizontal="center" vertical="center"/>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3" borderId="31" xfId="22" applyFont="1" applyFill="1" applyBorder="1" applyAlignment="1">
      <alignment horizontal="center" vertical="center"/>
      <protection/>
    </xf>
    <xf numFmtId="0" fontId="4" fillId="3" borderId="32" xfId="22" applyFont="1" applyFill="1" applyBorder="1" applyAlignment="1">
      <alignment horizontal="center" vertical="center"/>
      <protection/>
    </xf>
    <xf numFmtId="0" fontId="4" fillId="3" borderId="33" xfId="22" applyFont="1" applyFill="1" applyBorder="1" applyAlignment="1">
      <alignment horizontal="center" vertical="center"/>
      <protection/>
    </xf>
    <xf numFmtId="0" fontId="4" fillId="3" borderId="34" xfId="22" applyFont="1" applyFill="1" applyBorder="1" applyAlignment="1">
      <alignment horizontal="center" vertical="center"/>
      <protection/>
    </xf>
    <xf numFmtId="0" fontId="4" fillId="3" borderId="0" xfId="22" applyFont="1" applyFill="1" applyBorder="1" applyAlignment="1">
      <alignment horizontal="center" vertical="center"/>
      <protection/>
    </xf>
    <xf numFmtId="0" fontId="4" fillId="3" borderId="35" xfId="22" applyFont="1" applyFill="1" applyBorder="1" applyAlignment="1">
      <alignment horizontal="center" vertical="center"/>
      <protection/>
    </xf>
    <xf numFmtId="0" fontId="4" fillId="3" borderId="26" xfId="22" applyFont="1" applyFill="1" applyBorder="1" applyAlignment="1">
      <alignment horizontal="center" vertical="center"/>
      <protection/>
    </xf>
    <xf numFmtId="0" fontId="4" fillId="3" borderId="27" xfId="22" applyFont="1" applyFill="1" applyBorder="1" applyAlignment="1">
      <alignment horizontal="center" vertical="center"/>
      <protection/>
    </xf>
    <xf numFmtId="0" fontId="4" fillId="3" borderId="36" xfId="22" applyFont="1" applyFill="1" applyBorder="1" applyAlignment="1">
      <alignment horizontal="center" vertical="center"/>
      <protection/>
    </xf>
    <xf numFmtId="0" fontId="4" fillId="3" borderId="31" xfId="22" applyFont="1" applyFill="1" applyBorder="1" applyAlignment="1">
      <alignment horizontal="center" vertical="center" wrapText="1"/>
      <protection/>
    </xf>
    <xf numFmtId="0" fontId="4" fillId="3" borderId="32" xfId="22" applyFont="1" applyFill="1" applyBorder="1" applyAlignment="1">
      <alignment horizontal="center" vertical="center" wrapText="1"/>
      <protection/>
    </xf>
    <xf numFmtId="0" fontId="4" fillId="3" borderId="33" xfId="22" applyFont="1" applyFill="1" applyBorder="1" applyAlignment="1">
      <alignment horizontal="center" vertical="center" wrapText="1"/>
      <protection/>
    </xf>
    <xf numFmtId="0" fontId="4" fillId="3" borderId="45" xfId="22" applyFont="1" applyFill="1" applyBorder="1" applyAlignment="1">
      <alignment horizontal="center" vertical="center"/>
      <protection/>
    </xf>
    <xf numFmtId="0" fontId="4" fillId="3" borderId="28" xfId="22" applyFont="1" applyFill="1" applyBorder="1" applyAlignment="1">
      <alignment horizontal="center" vertical="center"/>
      <protection/>
    </xf>
    <xf numFmtId="0" fontId="4" fillId="3" borderId="46" xfId="22" applyFont="1" applyFill="1" applyBorder="1" applyAlignment="1">
      <alignment horizontal="center" vertical="center"/>
      <protection/>
    </xf>
    <xf numFmtId="0" fontId="4" fillId="3" borderId="37" xfId="22" applyFont="1" applyFill="1" applyBorder="1" applyAlignment="1">
      <alignment horizontal="center" vertical="center" wrapText="1"/>
      <protection/>
    </xf>
    <xf numFmtId="0" fontId="4" fillId="3" borderId="34" xfId="22" applyFont="1" applyFill="1" applyBorder="1" applyAlignment="1">
      <alignment horizontal="center" vertical="center" wrapText="1"/>
      <protection/>
    </xf>
    <xf numFmtId="0" fontId="4" fillId="3" borderId="0" xfId="22" applyFont="1" applyFill="1" applyBorder="1" applyAlignment="1">
      <alignment horizontal="center" vertical="center" wrapText="1"/>
      <protection/>
    </xf>
    <xf numFmtId="0" fontId="4" fillId="3" borderId="35" xfId="22" applyFont="1" applyFill="1" applyBorder="1" applyAlignment="1">
      <alignment horizontal="center" vertical="center" wrapText="1"/>
      <protection/>
    </xf>
    <xf numFmtId="0" fontId="4" fillId="3" borderId="37" xfId="22" applyFont="1" applyFill="1" applyBorder="1" applyAlignment="1">
      <alignment horizontal="center" vertical="center"/>
      <protection/>
    </xf>
    <xf numFmtId="0" fontId="4" fillId="3" borderId="40" xfId="22" applyFont="1" applyFill="1" applyBorder="1" applyAlignment="1">
      <alignment horizontal="center" vertical="center" wrapText="1"/>
      <protection/>
    </xf>
    <xf numFmtId="0" fontId="4" fillId="3" borderId="26" xfId="22" applyFont="1" applyFill="1" applyBorder="1" applyAlignment="1">
      <alignment horizontal="center" vertical="center" wrapText="1"/>
      <protection/>
    </xf>
    <xf numFmtId="0" fontId="4" fillId="3" borderId="27" xfId="22" applyFont="1" applyFill="1" applyBorder="1" applyAlignment="1">
      <alignment horizontal="center" vertical="center" wrapText="1"/>
      <protection/>
    </xf>
    <xf numFmtId="0" fontId="4" fillId="3" borderId="36" xfId="22" applyFont="1" applyFill="1" applyBorder="1" applyAlignment="1">
      <alignment horizontal="center" vertical="center" wrapText="1"/>
      <protection/>
    </xf>
    <xf numFmtId="0" fontId="4" fillId="3" borderId="38" xfId="22" applyFont="1" applyFill="1" applyBorder="1" applyAlignment="1">
      <alignment horizontal="center" vertical="center" wrapText="1"/>
      <protection/>
    </xf>
    <xf numFmtId="0" fontId="4" fillId="3" borderId="38" xfId="22" applyFont="1" applyFill="1" applyBorder="1" applyAlignment="1">
      <alignment horizontal="center" vertical="center"/>
      <protection/>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8" xfId="0" applyFont="1"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Millares" xfId="20"/>
    <cellStyle name="Normal 6 4" xfId="21"/>
    <cellStyle name="Normal 11" xfId="22"/>
    <cellStyle name="Millares 2" xfId="23"/>
    <cellStyle name="Normal 6 4 2" xfId="24"/>
    <cellStyle name="Normal 15" xfId="25"/>
    <cellStyle name="Normal_Formatos aspecto Financiero 2 2" xfId="26"/>
    <cellStyle name="Millares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1447800</xdr:colOff>
      <xdr:row>1</xdr:row>
      <xdr:rowOff>161925</xdr:rowOff>
    </xdr:to>
    <xdr:grpSp>
      <xdr:nvGrpSpPr>
        <xdr:cNvPr id="2" name="Group 451972"/>
        <xdr:cNvGrpSpPr>
          <a:grpSpLocks/>
        </xdr:cNvGrpSpPr>
      </xdr:nvGrpSpPr>
      <xdr:grpSpPr bwMode="auto">
        <a:xfrm>
          <a:off x="104775" y="0"/>
          <a:ext cx="1343025" cy="600075"/>
          <a:chOff x="0" y="0"/>
          <a:chExt cx="7534997" cy="3486912"/>
        </a:xfrm>
      </xdr:grpSpPr>
      <xdr:pic>
        <xdr:nvPicPr>
          <xdr:cNvPr id="3" name="Picture 45137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66473" cy="3486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Shape 8647"/>
          <xdr:cNvSpPr>
            <a:spLocks/>
          </xdr:cNvSpPr>
        </xdr:nvSpPr>
        <xdr:spPr bwMode="auto">
          <a:xfrm>
            <a:off x="2667389" y="1287542"/>
            <a:ext cx="216631" cy="246699"/>
          </a:xfrm>
          <a:custGeom>
            <a:avLst/>
            <a:gdLst>
              <a:gd name="T0" fmla="*/ 119710 w 217208"/>
              <a:gd name="T1" fmla="*/ 0 h 246964"/>
              <a:gd name="T2" fmla="*/ 208724 w 217208"/>
              <a:gd name="T3" fmla="*/ 31712 h 246964"/>
              <a:gd name="T4" fmla="*/ 191288 w 217208"/>
              <a:gd name="T5" fmla="*/ 52210 h 246964"/>
              <a:gd name="T6" fmla="*/ 118644 w 217208"/>
              <a:gd name="T7" fmla="*/ 24917 h 246964"/>
              <a:gd name="T8" fmla="*/ 27940 w 217208"/>
              <a:gd name="T9" fmla="*/ 123165 h 246964"/>
              <a:gd name="T10" fmla="*/ 122415 w 217208"/>
              <a:gd name="T11" fmla="*/ 222682 h 246964"/>
              <a:gd name="T12" fmla="*/ 191288 w 217208"/>
              <a:gd name="T13" fmla="*/ 198844 h 246964"/>
              <a:gd name="T14" fmla="*/ 191288 w 217208"/>
              <a:gd name="T15" fmla="*/ 139522 h 246964"/>
              <a:gd name="T16" fmla="*/ 118644 w 217208"/>
              <a:gd name="T17" fmla="*/ 139522 h 246964"/>
              <a:gd name="T18" fmla="*/ 118644 w 217208"/>
              <a:gd name="T19" fmla="*/ 115240 h 246964"/>
              <a:gd name="T20" fmla="*/ 217208 w 217208"/>
              <a:gd name="T21" fmla="*/ 115240 h 246964"/>
              <a:gd name="T22" fmla="*/ 217208 w 217208"/>
              <a:gd name="T23" fmla="*/ 210477 h 246964"/>
              <a:gd name="T24" fmla="*/ 121412 w 217208"/>
              <a:gd name="T25" fmla="*/ 246964 h 246964"/>
              <a:gd name="T26" fmla="*/ 0 w 217208"/>
              <a:gd name="T27" fmla="*/ 123787 h 246964"/>
              <a:gd name="T28" fmla="*/ 119710 w 217208"/>
              <a:gd name="T29" fmla="*/ 0 h 24696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217208"/>
              <a:gd name="T46" fmla="*/ 0 h 246964"/>
              <a:gd name="T47" fmla="*/ 217208 w 217208"/>
              <a:gd name="T48" fmla="*/ 246964 h 24696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6964" w="217208">
                <a:moveTo>
                  <a:pt x="119710" y="0"/>
                </a:moveTo>
                <a:cubicBezTo>
                  <a:pt x="159969" y="0"/>
                  <a:pt x="184823" y="11570"/>
                  <a:pt x="208724" y="31712"/>
                </a:cubicBezTo>
                <a:lnTo>
                  <a:pt x="191288" y="52210"/>
                </a:lnTo>
                <a:cubicBezTo>
                  <a:pt x="172923" y="36170"/>
                  <a:pt x="152413" y="24917"/>
                  <a:pt x="118644" y="24917"/>
                </a:cubicBezTo>
                <a:cubicBezTo>
                  <a:pt x="65799" y="24917"/>
                  <a:pt x="27940" y="69571"/>
                  <a:pt x="27940" y="123165"/>
                </a:cubicBezTo>
                <a:cubicBezTo>
                  <a:pt x="27940" y="180417"/>
                  <a:pt x="64414" y="222682"/>
                  <a:pt x="122415" y="222682"/>
                </a:cubicBezTo>
                <a:cubicBezTo>
                  <a:pt x="149708" y="222682"/>
                  <a:pt x="174942" y="212116"/>
                  <a:pt x="191288" y="198844"/>
                </a:cubicBezTo>
                <a:lnTo>
                  <a:pt x="191288" y="139522"/>
                </a:lnTo>
                <a:lnTo>
                  <a:pt x="118644" y="139522"/>
                </a:lnTo>
                <a:lnTo>
                  <a:pt x="118644" y="115240"/>
                </a:lnTo>
                <a:lnTo>
                  <a:pt x="217208" y="115240"/>
                </a:lnTo>
                <a:lnTo>
                  <a:pt x="217208" y="210477"/>
                </a:lnTo>
                <a:cubicBezTo>
                  <a:pt x="195072" y="230239"/>
                  <a:pt x="161671" y="246964"/>
                  <a:pt x="121412" y="246964"/>
                </a:cubicBezTo>
                <a:cubicBezTo>
                  <a:pt x="46368" y="246964"/>
                  <a:pt x="0" y="192367"/>
                  <a:pt x="0" y="123787"/>
                </a:cubicBezTo>
                <a:cubicBezTo>
                  <a:pt x="0" y="58001"/>
                  <a:pt x="48070" y="0"/>
                  <a:pt x="11971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 name="Shape 8648"/>
          <xdr:cNvSpPr>
            <a:spLocks/>
          </xdr:cNvSpPr>
        </xdr:nvSpPr>
        <xdr:spPr bwMode="auto">
          <a:xfrm>
            <a:off x="2934881" y="1287542"/>
            <a:ext cx="122444" cy="246699"/>
          </a:xfrm>
          <a:custGeom>
            <a:avLst/>
            <a:gdLst>
              <a:gd name="T0" fmla="*/ 121723 w 121723"/>
              <a:gd name="T1" fmla="*/ 0 h 246914"/>
              <a:gd name="T2" fmla="*/ 121723 w 121723"/>
              <a:gd name="T3" fmla="*/ 24934 h 246914"/>
              <a:gd name="T4" fmla="*/ 121399 w 121723"/>
              <a:gd name="T5" fmla="*/ 24867 h 246914"/>
              <a:gd name="T6" fmla="*/ 27927 w 121723"/>
              <a:gd name="T7" fmla="*/ 123127 h 246914"/>
              <a:gd name="T8" fmla="*/ 84350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27" y="68530"/>
                  <a:pt x="27927" y="123127"/>
                </a:cubicBezTo>
                <a:cubicBezTo>
                  <a:pt x="27927" y="164028"/>
                  <a:pt x="50187" y="199199"/>
                  <a:pt x="84350" y="214228"/>
                </a:cubicBezTo>
                <a:lnTo>
                  <a:pt x="121723" y="221932"/>
                </a:lnTo>
                <a:lnTo>
                  <a:pt x="121723" y="246882"/>
                </a:lnTo>
                <a:lnTo>
                  <a:pt x="121399" y="246914"/>
                </a:lnTo>
                <a:cubicBezTo>
                  <a:pt x="48755"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6" name="Shape 8649"/>
          <xdr:cNvSpPr>
            <a:spLocks/>
          </xdr:cNvSpPr>
        </xdr:nvSpPr>
        <xdr:spPr bwMode="auto">
          <a:xfrm>
            <a:off x="3057325" y="1287542"/>
            <a:ext cx="122444" cy="246699"/>
          </a:xfrm>
          <a:custGeom>
            <a:avLst/>
            <a:gdLst>
              <a:gd name="T0" fmla="*/ 374 w 121786"/>
              <a:gd name="T1" fmla="*/ 0 h 246919"/>
              <a:gd name="T2" fmla="*/ 121786 w 121786"/>
              <a:gd name="T3" fmla="*/ 123165 h 246919"/>
              <a:gd name="T4" fmla="*/ 25783 w 121786"/>
              <a:gd name="T5" fmla="*/ 244347 h 246919"/>
              <a:gd name="T6" fmla="*/ 0 w 121786"/>
              <a:gd name="T7" fmla="*/ 246919 h 246919"/>
              <a:gd name="T8" fmla="*/ 0 w 121786"/>
              <a:gd name="T9" fmla="*/ 221970 h 246919"/>
              <a:gd name="T10" fmla="*/ 374 w 121786"/>
              <a:gd name="T11" fmla="*/ 222047 h 246919"/>
              <a:gd name="T12" fmla="*/ 93796 w 121786"/>
              <a:gd name="T13" fmla="*/ 123787 h 246919"/>
              <a:gd name="T14" fmla="*/ 37394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24" y="232413"/>
                  <a:pt x="25783" y="244347"/>
                </a:cubicBezTo>
                <a:lnTo>
                  <a:pt x="0" y="246919"/>
                </a:lnTo>
                <a:lnTo>
                  <a:pt x="0" y="221970"/>
                </a:lnTo>
                <a:lnTo>
                  <a:pt x="374" y="222047"/>
                </a:lnTo>
                <a:cubicBezTo>
                  <a:pt x="54921" y="222047"/>
                  <a:pt x="93796" y="178397"/>
                  <a:pt x="93796" y="123787"/>
                </a:cubicBezTo>
                <a:cubicBezTo>
                  <a:pt x="93796" y="82887"/>
                  <a:pt x="71536" y="47716"/>
                  <a:pt x="37394"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7" name="Shape 8650"/>
          <xdr:cNvSpPr>
            <a:spLocks/>
          </xdr:cNvSpPr>
        </xdr:nvSpPr>
        <xdr:spPr bwMode="auto">
          <a:xfrm>
            <a:off x="3236281" y="1291029"/>
            <a:ext cx="96071" cy="238853"/>
          </a:xfrm>
          <a:custGeom>
            <a:avLst/>
            <a:gdLst>
              <a:gd name="T0" fmla="*/ 0 w 95993"/>
              <a:gd name="T1" fmla="*/ 0 h 238722"/>
              <a:gd name="T2" fmla="*/ 95993 w 95993"/>
              <a:gd name="T3" fmla="*/ 0 h 238722"/>
              <a:gd name="T4" fmla="*/ 95993 w 95993"/>
              <a:gd name="T5" fmla="*/ 24219 h 238722"/>
              <a:gd name="T6" fmla="*/ 26607 w 95993"/>
              <a:gd name="T7" fmla="*/ 24219 h 238722"/>
              <a:gd name="T8" fmla="*/ 26607 w 95993"/>
              <a:gd name="T9" fmla="*/ 106451 h 238722"/>
              <a:gd name="T10" fmla="*/ 95993 w 95993"/>
              <a:gd name="T11" fmla="*/ 106451 h 238722"/>
              <a:gd name="T12" fmla="*/ 95993 w 95993"/>
              <a:gd name="T13" fmla="*/ 130277 h 238722"/>
              <a:gd name="T14" fmla="*/ 26607 w 95993"/>
              <a:gd name="T15" fmla="*/ 130277 h 238722"/>
              <a:gd name="T16" fmla="*/ 26607 w 95993"/>
              <a:gd name="T17" fmla="*/ 214579 h 238722"/>
              <a:gd name="T18" fmla="*/ 95993 w 95993"/>
              <a:gd name="T19" fmla="*/ 214579 h 238722"/>
              <a:gd name="T20" fmla="*/ 95993 w 95993"/>
              <a:gd name="T21" fmla="*/ 238722 h 238722"/>
              <a:gd name="T22" fmla="*/ 0 w 95993"/>
              <a:gd name="T23" fmla="*/ 238722 h 238722"/>
              <a:gd name="T24" fmla="*/ 0 w 95993"/>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95993"/>
              <a:gd name="T40" fmla="*/ 0 h 238722"/>
              <a:gd name="T41" fmla="*/ 95993 w 95993"/>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95993">
                <a:moveTo>
                  <a:pt x="0" y="0"/>
                </a:moveTo>
                <a:lnTo>
                  <a:pt x="95993" y="0"/>
                </a:lnTo>
                <a:lnTo>
                  <a:pt x="95993" y="24219"/>
                </a:lnTo>
                <a:lnTo>
                  <a:pt x="26607" y="24219"/>
                </a:lnTo>
                <a:lnTo>
                  <a:pt x="26607" y="106451"/>
                </a:lnTo>
                <a:lnTo>
                  <a:pt x="95993" y="106451"/>
                </a:lnTo>
                <a:lnTo>
                  <a:pt x="95993" y="130277"/>
                </a:lnTo>
                <a:lnTo>
                  <a:pt x="26607" y="130277"/>
                </a:lnTo>
                <a:lnTo>
                  <a:pt x="26607" y="214579"/>
                </a:lnTo>
                <a:lnTo>
                  <a:pt x="95993" y="214579"/>
                </a:lnTo>
                <a:lnTo>
                  <a:pt x="95993"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8" name="Shape 8651"/>
          <xdr:cNvSpPr>
            <a:spLocks/>
          </xdr:cNvSpPr>
        </xdr:nvSpPr>
        <xdr:spPr bwMode="auto">
          <a:xfrm>
            <a:off x="3332352" y="1291029"/>
            <a:ext cx="96071" cy="238853"/>
          </a:xfrm>
          <a:custGeom>
            <a:avLst/>
            <a:gdLst>
              <a:gd name="T0" fmla="*/ 0 w 96691"/>
              <a:gd name="T1" fmla="*/ 0 h 238722"/>
              <a:gd name="T2" fmla="*/ 5594 w 96691"/>
              <a:gd name="T3" fmla="*/ 0 h 238722"/>
              <a:gd name="T4" fmla="*/ 83407 w 96691"/>
              <a:gd name="T5" fmla="*/ 59703 h 238722"/>
              <a:gd name="T6" fmla="*/ 45548 w 96691"/>
              <a:gd name="T7" fmla="*/ 115303 h 238722"/>
              <a:gd name="T8" fmla="*/ 96691 w 96691"/>
              <a:gd name="T9" fmla="*/ 173304 h 238722"/>
              <a:gd name="T10" fmla="*/ 10065 w 96691"/>
              <a:gd name="T11" fmla="*/ 238722 h 238722"/>
              <a:gd name="T12" fmla="*/ 0 w 96691"/>
              <a:gd name="T13" fmla="*/ 238722 h 238722"/>
              <a:gd name="T14" fmla="*/ 0 w 96691"/>
              <a:gd name="T15" fmla="*/ 214579 h 238722"/>
              <a:gd name="T16" fmla="*/ 10763 w 96691"/>
              <a:gd name="T17" fmla="*/ 214579 h 238722"/>
              <a:gd name="T18" fmla="*/ 69386 w 96691"/>
              <a:gd name="T19" fmla="*/ 171552 h 238722"/>
              <a:gd name="T20" fmla="*/ 5975 w 96691"/>
              <a:gd name="T21" fmla="*/ 130277 h 238722"/>
              <a:gd name="T22" fmla="*/ 0 w 96691"/>
              <a:gd name="T23" fmla="*/ 130277 h 238722"/>
              <a:gd name="T24" fmla="*/ 0 w 96691"/>
              <a:gd name="T25" fmla="*/ 106451 h 238722"/>
              <a:gd name="T26" fmla="*/ 1200 w 96691"/>
              <a:gd name="T27" fmla="*/ 106451 h 238722"/>
              <a:gd name="T28" fmla="*/ 56115 w 96691"/>
              <a:gd name="T29" fmla="*/ 63474 h 238722"/>
              <a:gd name="T30" fmla="*/ 3270 w 96691"/>
              <a:gd name="T31" fmla="*/ 24219 h 238722"/>
              <a:gd name="T32" fmla="*/ 0 w 96691"/>
              <a:gd name="T33" fmla="*/ 24219 h 238722"/>
              <a:gd name="T34" fmla="*/ 0 w 96691"/>
              <a:gd name="T35" fmla="*/ 0 h 238722"/>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w 96691"/>
              <a:gd name="T55" fmla="*/ 0 h 238722"/>
              <a:gd name="T56" fmla="*/ 96691 w 96691"/>
              <a:gd name="T57" fmla="*/ 238722 h 238722"/>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T54" t="T55" r="T56" b="T57"/>
            <a:pathLst>
              <a:path h="238722" w="96691">
                <a:moveTo>
                  <a:pt x="0" y="0"/>
                </a:moveTo>
                <a:lnTo>
                  <a:pt x="5594" y="0"/>
                </a:lnTo>
                <a:cubicBezTo>
                  <a:pt x="52712" y="0"/>
                  <a:pt x="83407" y="23216"/>
                  <a:pt x="83407" y="59703"/>
                </a:cubicBezTo>
                <a:cubicBezTo>
                  <a:pt x="83407" y="91097"/>
                  <a:pt x="64294" y="107137"/>
                  <a:pt x="45548" y="115303"/>
                </a:cubicBezTo>
                <a:cubicBezTo>
                  <a:pt x="73857" y="123863"/>
                  <a:pt x="96691" y="140221"/>
                  <a:pt x="96691" y="173304"/>
                </a:cubicBezTo>
                <a:cubicBezTo>
                  <a:pt x="96691" y="214579"/>
                  <a:pt x="62274" y="238722"/>
                  <a:pt x="10065" y="238722"/>
                </a:cubicBezTo>
                <a:lnTo>
                  <a:pt x="0" y="238722"/>
                </a:lnTo>
                <a:lnTo>
                  <a:pt x="0" y="214579"/>
                </a:lnTo>
                <a:lnTo>
                  <a:pt x="10763" y="214579"/>
                </a:lnTo>
                <a:cubicBezTo>
                  <a:pt x="46933" y="214579"/>
                  <a:pt x="69386" y="198475"/>
                  <a:pt x="69386" y="171552"/>
                </a:cubicBezTo>
                <a:cubicBezTo>
                  <a:pt x="69386" y="145313"/>
                  <a:pt x="47555" y="130277"/>
                  <a:pt x="5975" y="130277"/>
                </a:cubicBezTo>
                <a:lnTo>
                  <a:pt x="0" y="130277"/>
                </a:lnTo>
                <a:lnTo>
                  <a:pt x="0" y="106451"/>
                </a:lnTo>
                <a:lnTo>
                  <a:pt x="1200" y="106451"/>
                </a:lnTo>
                <a:cubicBezTo>
                  <a:pt x="33598" y="106451"/>
                  <a:pt x="56115" y="91783"/>
                  <a:pt x="56115" y="63474"/>
                </a:cubicBezTo>
                <a:cubicBezTo>
                  <a:pt x="56115" y="39573"/>
                  <a:pt x="37357" y="24219"/>
                  <a:pt x="3270" y="24219"/>
                </a:cubicBezTo>
                <a:lnTo>
                  <a:pt x="0" y="2421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9" name="Shape 452302"/>
          <xdr:cNvSpPr>
            <a:spLocks/>
          </xdr:cNvSpPr>
        </xdr:nvSpPr>
        <xdr:spPr bwMode="auto">
          <a:xfrm>
            <a:off x="3483052" y="1291029"/>
            <a:ext cx="26372" cy="238853"/>
          </a:xfrm>
          <a:custGeom>
            <a:avLst/>
            <a:gdLst>
              <a:gd name="T0" fmla="*/ 0 w 26924"/>
              <a:gd name="T1" fmla="*/ 0 h 238722"/>
              <a:gd name="T2" fmla="*/ 26924 w 26924"/>
              <a:gd name="T3" fmla="*/ 0 h 238722"/>
              <a:gd name="T4" fmla="*/ 26924 w 26924"/>
              <a:gd name="T5" fmla="*/ 238722 h 238722"/>
              <a:gd name="T6" fmla="*/ 0 w 26924"/>
              <a:gd name="T7" fmla="*/ 238722 h 238722"/>
              <a:gd name="T8" fmla="*/ 0 w 26924"/>
              <a:gd name="T9" fmla="*/ 0 h 238722"/>
              <a:gd name="T10" fmla="*/ 0 60000 65536"/>
              <a:gd name="T11" fmla="*/ 0 60000 65536"/>
              <a:gd name="T12" fmla="*/ 0 60000 65536"/>
              <a:gd name="T13" fmla="*/ 0 60000 65536"/>
              <a:gd name="T14" fmla="*/ 0 60000 65536"/>
              <a:gd name="T15" fmla="*/ 0 w 26924"/>
              <a:gd name="T16" fmla="*/ 0 h 238722"/>
              <a:gd name="T17" fmla="*/ 26924 w 26924"/>
              <a:gd name="T18" fmla="*/ 238722 h 238722"/>
            </a:gdLst>
            <a:ahLst/>
            <a:cxnLst>
              <a:cxn ang="T10">
                <a:pos x="T0" y="T1"/>
              </a:cxn>
              <a:cxn ang="T11">
                <a:pos x="T2" y="T3"/>
              </a:cxn>
              <a:cxn ang="T12">
                <a:pos x="T4" y="T5"/>
              </a:cxn>
              <a:cxn ang="T13">
                <a:pos x="T6" y="T7"/>
              </a:cxn>
              <a:cxn ang="T14">
                <a:pos x="T8" y="T9"/>
              </a:cxn>
            </a:cxnLst>
            <a:rect l="T15" t="T16" r="T17" b="T18"/>
            <a:pathLst>
              <a:path h="238722" w="26924">
                <a:moveTo>
                  <a:pt x="0" y="0"/>
                </a:moveTo>
                <a:lnTo>
                  <a:pt x="26924" y="0"/>
                </a:lnTo>
                <a:lnTo>
                  <a:pt x="26924" y="238722"/>
                </a:lnTo>
                <a:lnTo>
                  <a:pt x="0" y="23872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0" name="Shape 8653"/>
          <xdr:cNvSpPr>
            <a:spLocks/>
          </xdr:cNvSpPr>
        </xdr:nvSpPr>
        <xdr:spPr bwMode="auto">
          <a:xfrm>
            <a:off x="3581007" y="1291029"/>
            <a:ext cx="173305" cy="238853"/>
          </a:xfrm>
          <a:custGeom>
            <a:avLst/>
            <a:gdLst>
              <a:gd name="T0" fmla="*/ 0 w 174244"/>
              <a:gd name="T1" fmla="*/ 0 h 238722"/>
              <a:gd name="T2" fmla="*/ 172542 w 174244"/>
              <a:gd name="T3" fmla="*/ 0 h 238722"/>
              <a:gd name="T4" fmla="*/ 172542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42" y="0"/>
                </a:lnTo>
                <a:lnTo>
                  <a:pt x="172542"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1" name="Shape 8654"/>
          <xdr:cNvSpPr>
            <a:spLocks/>
          </xdr:cNvSpPr>
        </xdr:nvSpPr>
        <xdr:spPr bwMode="auto">
          <a:xfrm>
            <a:off x="3808941" y="1291029"/>
            <a:ext cx="94187" cy="238853"/>
          </a:xfrm>
          <a:custGeom>
            <a:avLst/>
            <a:gdLst>
              <a:gd name="T0" fmla="*/ 0 w 94292"/>
              <a:gd name="T1" fmla="*/ 0 h 238709"/>
              <a:gd name="T2" fmla="*/ 94292 w 94292"/>
              <a:gd name="T3" fmla="*/ 0 h 238709"/>
              <a:gd name="T4" fmla="*/ 94292 w 94292"/>
              <a:gd name="T5" fmla="*/ 24905 h 238709"/>
              <a:gd name="T6" fmla="*/ 26912 w 94292"/>
              <a:gd name="T7" fmla="*/ 24905 h 238709"/>
              <a:gd name="T8" fmla="*/ 26912 w 94292"/>
              <a:gd name="T9" fmla="*/ 121780 h 238709"/>
              <a:gd name="T10" fmla="*/ 94292 w 94292"/>
              <a:gd name="T11" fmla="*/ 121780 h 238709"/>
              <a:gd name="T12" fmla="*/ 94292 w 94292"/>
              <a:gd name="T13" fmla="*/ 145999 h 238709"/>
              <a:gd name="T14" fmla="*/ 26912 w 94292"/>
              <a:gd name="T15" fmla="*/ 145999 h 238709"/>
              <a:gd name="T16" fmla="*/ 26912 w 94292"/>
              <a:gd name="T17" fmla="*/ 238709 h 238709"/>
              <a:gd name="T18" fmla="*/ 0 w 94292"/>
              <a:gd name="T19" fmla="*/ 238709 h 238709"/>
              <a:gd name="T20" fmla="*/ 0 w 94292"/>
              <a:gd name="T21" fmla="*/ 0 h 23870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94292"/>
              <a:gd name="T34" fmla="*/ 0 h 238709"/>
              <a:gd name="T35" fmla="*/ 94292 w 94292"/>
              <a:gd name="T36" fmla="*/ 238709 h 23870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09" w="94292">
                <a:moveTo>
                  <a:pt x="0" y="0"/>
                </a:moveTo>
                <a:lnTo>
                  <a:pt x="94292" y="0"/>
                </a:lnTo>
                <a:lnTo>
                  <a:pt x="94292" y="24905"/>
                </a:lnTo>
                <a:lnTo>
                  <a:pt x="26912" y="24905"/>
                </a:lnTo>
                <a:lnTo>
                  <a:pt x="26912" y="121780"/>
                </a:lnTo>
                <a:lnTo>
                  <a:pt x="94292" y="121780"/>
                </a:lnTo>
                <a:lnTo>
                  <a:pt x="94292" y="145999"/>
                </a:lnTo>
                <a:lnTo>
                  <a:pt x="26912" y="145999"/>
                </a:lnTo>
                <a:lnTo>
                  <a:pt x="2691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2" name="Shape 8655"/>
          <xdr:cNvSpPr>
            <a:spLocks/>
          </xdr:cNvSpPr>
        </xdr:nvSpPr>
        <xdr:spPr bwMode="auto">
          <a:xfrm>
            <a:off x="3903128" y="1291029"/>
            <a:ext cx="103606" cy="238853"/>
          </a:xfrm>
          <a:custGeom>
            <a:avLst/>
            <a:gdLst>
              <a:gd name="T0" fmla="*/ 0 w 103168"/>
              <a:gd name="T1" fmla="*/ 0 h 238709"/>
              <a:gd name="T2" fmla="*/ 8375 w 103168"/>
              <a:gd name="T3" fmla="*/ 0 h 238709"/>
              <a:gd name="T4" fmla="*/ 94621 w 103168"/>
              <a:gd name="T5" fmla="*/ 71260 h 238709"/>
              <a:gd name="T6" fmla="*/ 29826 w 103168"/>
              <a:gd name="T7" fmla="*/ 141224 h 238709"/>
              <a:gd name="T8" fmla="*/ 103168 w 103168"/>
              <a:gd name="T9" fmla="*/ 238709 h 238709"/>
              <a:gd name="T10" fmla="*/ 70085 w 103168"/>
              <a:gd name="T11" fmla="*/ 238709 h 238709"/>
              <a:gd name="T12" fmla="*/ 819 w 103168"/>
              <a:gd name="T13" fmla="*/ 145999 h 238709"/>
              <a:gd name="T14" fmla="*/ 0 w 103168"/>
              <a:gd name="T15" fmla="*/ 145999 h 238709"/>
              <a:gd name="T16" fmla="*/ 0 w 103168"/>
              <a:gd name="T17" fmla="*/ 121780 h 238709"/>
              <a:gd name="T18" fmla="*/ 6000 w 103168"/>
              <a:gd name="T19" fmla="*/ 121780 h 238709"/>
              <a:gd name="T20" fmla="*/ 67380 w 103168"/>
              <a:gd name="T21" fmla="*/ 72276 h 238709"/>
              <a:gd name="T22" fmla="*/ 6293 w 103168"/>
              <a:gd name="T23" fmla="*/ 24905 h 238709"/>
              <a:gd name="T24" fmla="*/ 0 w 103168"/>
              <a:gd name="T25" fmla="*/ 24905 h 238709"/>
              <a:gd name="T26" fmla="*/ 0 w 103168"/>
              <a:gd name="T27" fmla="*/ 0 h 2387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03168"/>
              <a:gd name="T43" fmla="*/ 0 h 238709"/>
              <a:gd name="T44" fmla="*/ 103168 w 103168"/>
              <a:gd name="T45" fmla="*/ 238709 h 2387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38709" w="103168">
                <a:moveTo>
                  <a:pt x="0" y="0"/>
                </a:moveTo>
                <a:lnTo>
                  <a:pt x="8375" y="0"/>
                </a:lnTo>
                <a:cubicBezTo>
                  <a:pt x="60902" y="0"/>
                  <a:pt x="94621" y="28308"/>
                  <a:pt x="94621" y="71260"/>
                </a:cubicBezTo>
                <a:cubicBezTo>
                  <a:pt x="94621" y="111150"/>
                  <a:pt x="67380" y="134429"/>
                  <a:pt x="29826" y="141224"/>
                </a:cubicBezTo>
                <a:lnTo>
                  <a:pt x="103168" y="238709"/>
                </a:lnTo>
                <a:lnTo>
                  <a:pt x="70085" y="238709"/>
                </a:lnTo>
                <a:lnTo>
                  <a:pt x="819" y="145999"/>
                </a:lnTo>
                <a:lnTo>
                  <a:pt x="0" y="145999"/>
                </a:lnTo>
                <a:lnTo>
                  <a:pt x="0" y="121780"/>
                </a:lnTo>
                <a:lnTo>
                  <a:pt x="6000" y="121780"/>
                </a:lnTo>
                <a:cubicBezTo>
                  <a:pt x="41777" y="121780"/>
                  <a:pt x="67380" y="103353"/>
                  <a:pt x="67380" y="72276"/>
                </a:cubicBezTo>
                <a:cubicBezTo>
                  <a:pt x="67380" y="42634"/>
                  <a:pt x="44862" y="24905"/>
                  <a:pt x="6293" y="24905"/>
                </a:cubicBezTo>
                <a:lnTo>
                  <a:pt x="0" y="24905"/>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3" name="Shape 8656"/>
          <xdr:cNvSpPr>
            <a:spLocks/>
          </xdr:cNvSpPr>
        </xdr:nvSpPr>
        <xdr:spPr bwMode="auto">
          <a:xfrm>
            <a:off x="4055712" y="1291029"/>
            <a:ext cx="201561" cy="238853"/>
          </a:xfrm>
          <a:custGeom>
            <a:avLst/>
            <a:gdLst>
              <a:gd name="T0" fmla="*/ 0 w 201930"/>
              <a:gd name="T1" fmla="*/ 0 h 238722"/>
              <a:gd name="T2" fmla="*/ 25222 w 201930"/>
              <a:gd name="T3" fmla="*/ 0 h 238722"/>
              <a:gd name="T4" fmla="*/ 175628 w 201930"/>
              <a:gd name="T5" fmla="*/ 191364 h 238722"/>
              <a:gd name="T6" fmla="*/ 175628 w 201930"/>
              <a:gd name="T7" fmla="*/ 0 h 238722"/>
              <a:gd name="T8" fmla="*/ 201930 w 201930"/>
              <a:gd name="T9" fmla="*/ 0 h 238722"/>
              <a:gd name="T10" fmla="*/ 201930 w 201930"/>
              <a:gd name="T11" fmla="*/ 238722 h 238722"/>
              <a:gd name="T12" fmla="*/ 180417 w 201930"/>
              <a:gd name="T13" fmla="*/ 238722 h 238722"/>
              <a:gd name="T14" fmla="*/ 26238 w 201930"/>
              <a:gd name="T15" fmla="*/ 42964 h 238722"/>
              <a:gd name="T16" fmla="*/ 26238 w 201930"/>
              <a:gd name="T17" fmla="*/ 238722 h 238722"/>
              <a:gd name="T18" fmla="*/ 0 w 201930"/>
              <a:gd name="T19" fmla="*/ 238722 h 238722"/>
              <a:gd name="T20" fmla="*/ 0 w 201930"/>
              <a:gd name="T21" fmla="*/ 0 h 238722"/>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201930"/>
              <a:gd name="T34" fmla="*/ 0 h 238722"/>
              <a:gd name="T35" fmla="*/ 201930 w 201930"/>
              <a:gd name="T36" fmla="*/ 238722 h 238722"/>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8722" w="201930">
                <a:moveTo>
                  <a:pt x="0" y="0"/>
                </a:moveTo>
                <a:lnTo>
                  <a:pt x="25222" y="0"/>
                </a:lnTo>
                <a:lnTo>
                  <a:pt x="175628" y="191364"/>
                </a:lnTo>
                <a:lnTo>
                  <a:pt x="175628" y="0"/>
                </a:lnTo>
                <a:lnTo>
                  <a:pt x="201930" y="0"/>
                </a:lnTo>
                <a:lnTo>
                  <a:pt x="201930" y="238722"/>
                </a:lnTo>
                <a:lnTo>
                  <a:pt x="180417" y="238722"/>
                </a:lnTo>
                <a:lnTo>
                  <a:pt x="26238" y="42964"/>
                </a:lnTo>
                <a:lnTo>
                  <a:pt x="26238"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4" name="Shape 8657"/>
          <xdr:cNvSpPr>
            <a:spLocks/>
          </xdr:cNvSpPr>
        </xdr:nvSpPr>
        <xdr:spPr bwMode="auto">
          <a:xfrm>
            <a:off x="4313786" y="1287542"/>
            <a:ext cx="122444" cy="246699"/>
          </a:xfrm>
          <a:custGeom>
            <a:avLst/>
            <a:gdLst>
              <a:gd name="T0" fmla="*/ 121723 w 121723"/>
              <a:gd name="T1" fmla="*/ 0 h 246914"/>
              <a:gd name="T2" fmla="*/ 121723 w 121723"/>
              <a:gd name="T3" fmla="*/ 24934 h 246914"/>
              <a:gd name="T4" fmla="*/ 121399 w 121723"/>
              <a:gd name="T5" fmla="*/ 24867 h 246914"/>
              <a:gd name="T6" fmla="*/ 27940 w 121723"/>
              <a:gd name="T7" fmla="*/ 123127 h 246914"/>
              <a:gd name="T8" fmla="*/ 84352 w 121723"/>
              <a:gd name="T9" fmla="*/ 214228 h 246914"/>
              <a:gd name="T10" fmla="*/ 121723 w 121723"/>
              <a:gd name="T11" fmla="*/ 221932 h 246914"/>
              <a:gd name="T12" fmla="*/ 121723 w 121723"/>
              <a:gd name="T13" fmla="*/ 246882 h 246914"/>
              <a:gd name="T14" fmla="*/ 121399 w 121723"/>
              <a:gd name="T15" fmla="*/ 246914 h 246914"/>
              <a:gd name="T16" fmla="*/ 0 w 121723"/>
              <a:gd name="T17" fmla="*/ 123750 h 246914"/>
              <a:gd name="T18" fmla="*/ 95991 w 121723"/>
              <a:gd name="T19" fmla="*/ 2568 h 246914"/>
              <a:gd name="T20" fmla="*/ 121723 w 121723"/>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23"/>
              <a:gd name="T34" fmla="*/ 0 h 246914"/>
              <a:gd name="T35" fmla="*/ 121723 w 121723"/>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23">
                <a:moveTo>
                  <a:pt x="121723" y="0"/>
                </a:moveTo>
                <a:lnTo>
                  <a:pt x="121723" y="24934"/>
                </a:lnTo>
                <a:lnTo>
                  <a:pt x="121399" y="24867"/>
                </a:lnTo>
                <a:cubicBezTo>
                  <a:pt x="66802" y="24867"/>
                  <a:pt x="27940" y="68530"/>
                  <a:pt x="27940" y="123127"/>
                </a:cubicBezTo>
                <a:cubicBezTo>
                  <a:pt x="27940" y="164028"/>
                  <a:pt x="50193" y="199199"/>
                  <a:pt x="84352" y="214228"/>
                </a:cubicBezTo>
                <a:lnTo>
                  <a:pt x="121723" y="221932"/>
                </a:lnTo>
                <a:lnTo>
                  <a:pt x="121723" y="246882"/>
                </a:lnTo>
                <a:lnTo>
                  <a:pt x="121399" y="246914"/>
                </a:lnTo>
                <a:cubicBezTo>
                  <a:pt x="48742" y="246914"/>
                  <a:pt x="0" y="189929"/>
                  <a:pt x="0" y="123750"/>
                </a:cubicBezTo>
                <a:cubicBezTo>
                  <a:pt x="0" y="65853"/>
                  <a:pt x="37854" y="14501"/>
                  <a:pt x="95991" y="2568"/>
                </a:cubicBezTo>
                <a:lnTo>
                  <a:pt x="12172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5" name="Shape 8658"/>
          <xdr:cNvSpPr>
            <a:spLocks/>
          </xdr:cNvSpPr>
        </xdr:nvSpPr>
        <xdr:spPr bwMode="auto">
          <a:xfrm>
            <a:off x="4436229" y="1287542"/>
            <a:ext cx="122444" cy="246699"/>
          </a:xfrm>
          <a:custGeom>
            <a:avLst/>
            <a:gdLst>
              <a:gd name="T0" fmla="*/ 374 w 121786"/>
              <a:gd name="T1" fmla="*/ 0 h 246919"/>
              <a:gd name="T2" fmla="*/ 121786 w 121786"/>
              <a:gd name="T3" fmla="*/ 123165 h 246919"/>
              <a:gd name="T4" fmla="*/ 25787 w 121786"/>
              <a:gd name="T5" fmla="*/ 244347 h 246919"/>
              <a:gd name="T6" fmla="*/ 0 w 121786"/>
              <a:gd name="T7" fmla="*/ 246919 h 246919"/>
              <a:gd name="T8" fmla="*/ 0 w 121786"/>
              <a:gd name="T9" fmla="*/ 221970 h 246919"/>
              <a:gd name="T10" fmla="*/ 374 w 121786"/>
              <a:gd name="T11" fmla="*/ 222047 h 246919"/>
              <a:gd name="T12" fmla="*/ 93783 w 121786"/>
              <a:gd name="T13" fmla="*/ 123787 h 246919"/>
              <a:gd name="T14" fmla="*/ 37392 w 121786"/>
              <a:gd name="T15" fmla="*/ 32686 h 246919"/>
              <a:gd name="T16" fmla="*/ 0 w 121786"/>
              <a:gd name="T17" fmla="*/ 24972 h 246919"/>
              <a:gd name="T18" fmla="*/ 0 w 121786"/>
              <a:gd name="T19" fmla="*/ 37 h 246919"/>
              <a:gd name="T20" fmla="*/ 374 w 121786"/>
              <a:gd name="T21" fmla="*/ 0 h 24691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6"/>
              <a:gd name="T34" fmla="*/ 0 h 246919"/>
              <a:gd name="T35" fmla="*/ 121786 w 121786"/>
              <a:gd name="T36" fmla="*/ 246919 h 24691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9" w="121786">
                <a:moveTo>
                  <a:pt x="374" y="0"/>
                </a:moveTo>
                <a:cubicBezTo>
                  <a:pt x="73018" y="0"/>
                  <a:pt x="121786" y="56985"/>
                  <a:pt x="121786" y="123165"/>
                </a:cubicBezTo>
                <a:cubicBezTo>
                  <a:pt x="121786" y="181061"/>
                  <a:pt x="83933" y="232413"/>
                  <a:pt x="25787" y="244347"/>
                </a:cubicBezTo>
                <a:lnTo>
                  <a:pt x="0" y="246919"/>
                </a:lnTo>
                <a:lnTo>
                  <a:pt x="0" y="221970"/>
                </a:lnTo>
                <a:lnTo>
                  <a:pt x="374" y="222047"/>
                </a:lnTo>
                <a:cubicBezTo>
                  <a:pt x="54921" y="222047"/>
                  <a:pt x="93783" y="178397"/>
                  <a:pt x="93783" y="123787"/>
                </a:cubicBezTo>
                <a:cubicBezTo>
                  <a:pt x="93783" y="82887"/>
                  <a:pt x="71531" y="47716"/>
                  <a:pt x="37392" y="32686"/>
                </a:cubicBezTo>
                <a:lnTo>
                  <a:pt x="0" y="24972"/>
                </a:lnTo>
                <a:lnTo>
                  <a:pt x="0" y="37"/>
                </a:lnTo>
                <a:lnTo>
                  <a:pt x="374"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6" name="Shape 8659"/>
          <xdr:cNvSpPr>
            <a:spLocks/>
          </xdr:cNvSpPr>
        </xdr:nvSpPr>
        <xdr:spPr bwMode="auto">
          <a:xfrm>
            <a:off x="4716908" y="1291029"/>
            <a:ext cx="103606" cy="238853"/>
          </a:xfrm>
          <a:custGeom>
            <a:avLst/>
            <a:gdLst>
              <a:gd name="T0" fmla="*/ 0 w 104362"/>
              <a:gd name="T1" fmla="*/ 0 h 238709"/>
              <a:gd name="T2" fmla="*/ 82842 w 104362"/>
              <a:gd name="T3" fmla="*/ 0 h 238709"/>
              <a:gd name="T4" fmla="*/ 104362 w 104362"/>
              <a:gd name="T5" fmla="*/ 1869 h 238709"/>
              <a:gd name="T6" fmla="*/ 104362 w 104362"/>
              <a:gd name="T7" fmla="*/ 28757 h 238709"/>
              <a:gd name="T8" fmla="*/ 82842 w 104362"/>
              <a:gd name="T9" fmla="*/ 24905 h 238709"/>
              <a:gd name="T10" fmla="*/ 26924 w 104362"/>
              <a:gd name="T11" fmla="*/ 24905 h 238709"/>
              <a:gd name="T12" fmla="*/ 26924 w 104362"/>
              <a:gd name="T13" fmla="*/ 213817 h 238709"/>
              <a:gd name="T14" fmla="*/ 82842 w 104362"/>
              <a:gd name="T15" fmla="*/ 213817 h 238709"/>
              <a:gd name="T16" fmla="*/ 104362 w 104362"/>
              <a:gd name="T17" fmla="*/ 210021 h 238709"/>
              <a:gd name="T18" fmla="*/ 104362 w 104362"/>
              <a:gd name="T19" fmla="*/ 236818 h 238709"/>
              <a:gd name="T20" fmla="*/ 82842 w 104362"/>
              <a:gd name="T21" fmla="*/ 238709 h 238709"/>
              <a:gd name="T22" fmla="*/ 0 w 104362"/>
              <a:gd name="T23" fmla="*/ 238709 h 238709"/>
              <a:gd name="T24" fmla="*/ 0 w 104362"/>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2"/>
              <a:gd name="T40" fmla="*/ 0 h 238709"/>
              <a:gd name="T41" fmla="*/ 104362 w 104362"/>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2">
                <a:moveTo>
                  <a:pt x="0" y="0"/>
                </a:moveTo>
                <a:lnTo>
                  <a:pt x="82842" y="0"/>
                </a:lnTo>
                <a:lnTo>
                  <a:pt x="104362" y="1869"/>
                </a:lnTo>
                <a:lnTo>
                  <a:pt x="104362" y="28757"/>
                </a:lnTo>
                <a:lnTo>
                  <a:pt x="82842" y="24905"/>
                </a:lnTo>
                <a:lnTo>
                  <a:pt x="26924" y="24905"/>
                </a:lnTo>
                <a:lnTo>
                  <a:pt x="26924" y="213817"/>
                </a:lnTo>
                <a:lnTo>
                  <a:pt x="82842" y="213817"/>
                </a:lnTo>
                <a:lnTo>
                  <a:pt x="104362" y="210021"/>
                </a:lnTo>
                <a:lnTo>
                  <a:pt x="104362"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7" name="Shape 8660"/>
          <xdr:cNvSpPr>
            <a:spLocks/>
          </xdr:cNvSpPr>
        </xdr:nvSpPr>
        <xdr:spPr bwMode="auto">
          <a:xfrm>
            <a:off x="4820514" y="1292773"/>
            <a:ext cx="105490" cy="235367"/>
          </a:xfrm>
          <a:custGeom>
            <a:avLst/>
            <a:gdLst>
              <a:gd name="T0" fmla="*/ 0 w 105366"/>
              <a:gd name="T1" fmla="*/ 0 h 234948"/>
              <a:gd name="T2" fmla="*/ 5478 w 105366"/>
              <a:gd name="T3" fmla="*/ 476 h 234948"/>
              <a:gd name="T4" fmla="*/ 105366 w 105366"/>
              <a:gd name="T5" fmla="*/ 117206 h 234948"/>
              <a:gd name="T6" fmla="*/ 5478 w 105366"/>
              <a:gd name="T7" fmla="*/ 234467 h 234948"/>
              <a:gd name="T8" fmla="*/ 0 w 105366"/>
              <a:gd name="T9" fmla="*/ 234948 h 234948"/>
              <a:gd name="T10" fmla="*/ 0 w 105366"/>
              <a:gd name="T11" fmla="*/ 208152 h 234948"/>
              <a:gd name="T12" fmla="*/ 19419 w 105366"/>
              <a:gd name="T13" fmla="*/ 204726 h 234948"/>
              <a:gd name="T14" fmla="*/ 77438 w 105366"/>
              <a:gd name="T15" fmla="*/ 117828 h 234948"/>
              <a:gd name="T16" fmla="*/ 19419 w 105366"/>
              <a:gd name="T17" fmla="*/ 30363 h 234948"/>
              <a:gd name="T18" fmla="*/ 0 w 105366"/>
              <a:gd name="T19" fmla="*/ 26888 h 234948"/>
              <a:gd name="T20" fmla="*/ 0 w 10536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66"/>
              <a:gd name="T34" fmla="*/ 0 h 234948"/>
              <a:gd name="T35" fmla="*/ 105366 w 10536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66">
                <a:moveTo>
                  <a:pt x="0" y="0"/>
                </a:moveTo>
                <a:lnTo>
                  <a:pt x="5478" y="476"/>
                </a:lnTo>
                <a:cubicBezTo>
                  <a:pt x="65675" y="11259"/>
                  <a:pt x="105366" y="58087"/>
                  <a:pt x="105366" y="117206"/>
                </a:cubicBezTo>
                <a:cubicBezTo>
                  <a:pt x="105366" y="176258"/>
                  <a:pt x="65675" y="223563"/>
                  <a:pt x="5478" y="234467"/>
                </a:cubicBezTo>
                <a:lnTo>
                  <a:pt x="0" y="234948"/>
                </a:lnTo>
                <a:lnTo>
                  <a:pt x="0" y="208152"/>
                </a:lnTo>
                <a:lnTo>
                  <a:pt x="19419" y="204726"/>
                </a:lnTo>
                <a:cubicBezTo>
                  <a:pt x="55743" y="190730"/>
                  <a:pt x="77438" y="157747"/>
                  <a:pt x="77438" y="117828"/>
                </a:cubicBezTo>
                <a:cubicBezTo>
                  <a:pt x="77438" y="77918"/>
                  <a:pt x="55743" y="44552"/>
                  <a:pt x="19419"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8" name="Shape 8661"/>
          <xdr:cNvSpPr>
            <a:spLocks/>
          </xdr:cNvSpPr>
        </xdr:nvSpPr>
        <xdr:spPr bwMode="auto">
          <a:xfrm>
            <a:off x="4982517" y="1291029"/>
            <a:ext cx="175189" cy="238853"/>
          </a:xfrm>
          <a:custGeom>
            <a:avLst/>
            <a:gdLst>
              <a:gd name="T0" fmla="*/ 0 w 174256"/>
              <a:gd name="T1" fmla="*/ 0 h 238722"/>
              <a:gd name="T2" fmla="*/ 172555 w 174256"/>
              <a:gd name="T3" fmla="*/ 0 h 238722"/>
              <a:gd name="T4" fmla="*/ 172555 w 174256"/>
              <a:gd name="T5" fmla="*/ 24600 h 238722"/>
              <a:gd name="T6" fmla="*/ 26937 w 174256"/>
              <a:gd name="T7" fmla="*/ 24600 h 238722"/>
              <a:gd name="T8" fmla="*/ 26937 w 174256"/>
              <a:gd name="T9" fmla="*/ 106121 h 238722"/>
              <a:gd name="T10" fmla="*/ 157201 w 174256"/>
              <a:gd name="T11" fmla="*/ 106121 h 238722"/>
              <a:gd name="T12" fmla="*/ 157201 w 174256"/>
              <a:gd name="T13" fmla="*/ 130658 h 238722"/>
              <a:gd name="T14" fmla="*/ 26937 w 174256"/>
              <a:gd name="T15" fmla="*/ 130658 h 238722"/>
              <a:gd name="T16" fmla="*/ 26937 w 174256"/>
              <a:gd name="T17" fmla="*/ 214198 h 238722"/>
              <a:gd name="T18" fmla="*/ 174256 w 174256"/>
              <a:gd name="T19" fmla="*/ 214198 h 238722"/>
              <a:gd name="T20" fmla="*/ 174256 w 174256"/>
              <a:gd name="T21" fmla="*/ 238722 h 238722"/>
              <a:gd name="T22" fmla="*/ 0 w 174256"/>
              <a:gd name="T23" fmla="*/ 238722 h 238722"/>
              <a:gd name="T24" fmla="*/ 0 w 174256"/>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56"/>
              <a:gd name="T40" fmla="*/ 0 h 238722"/>
              <a:gd name="T41" fmla="*/ 174256 w 174256"/>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56">
                <a:moveTo>
                  <a:pt x="0" y="0"/>
                </a:moveTo>
                <a:lnTo>
                  <a:pt x="172555" y="0"/>
                </a:lnTo>
                <a:lnTo>
                  <a:pt x="172555" y="24600"/>
                </a:lnTo>
                <a:lnTo>
                  <a:pt x="26937" y="24600"/>
                </a:lnTo>
                <a:lnTo>
                  <a:pt x="26937" y="106121"/>
                </a:lnTo>
                <a:lnTo>
                  <a:pt x="157201" y="106121"/>
                </a:lnTo>
                <a:lnTo>
                  <a:pt x="157201" y="130658"/>
                </a:lnTo>
                <a:lnTo>
                  <a:pt x="26937" y="130658"/>
                </a:lnTo>
                <a:lnTo>
                  <a:pt x="26937" y="214198"/>
                </a:lnTo>
                <a:lnTo>
                  <a:pt x="174256" y="214198"/>
                </a:lnTo>
                <a:lnTo>
                  <a:pt x="174256"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19" name="Shape 8662"/>
          <xdr:cNvSpPr>
            <a:spLocks/>
          </xdr:cNvSpPr>
        </xdr:nvSpPr>
        <xdr:spPr bwMode="auto">
          <a:xfrm>
            <a:off x="5210450" y="1291029"/>
            <a:ext cx="162002" cy="238853"/>
          </a:xfrm>
          <a:custGeom>
            <a:avLst/>
            <a:gdLst>
              <a:gd name="T0" fmla="*/ 0 w 161290"/>
              <a:gd name="T1" fmla="*/ 0 h 238722"/>
              <a:gd name="T2" fmla="*/ 26924 w 161290"/>
              <a:gd name="T3" fmla="*/ 0 h 238722"/>
              <a:gd name="T4" fmla="*/ 26924 w 161290"/>
              <a:gd name="T5" fmla="*/ 213817 h 238722"/>
              <a:gd name="T6" fmla="*/ 161290 w 161290"/>
              <a:gd name="T7" fmla="*/ 213817 h 238722"/>
              <a:gd name="T8" fmla="*/ 161290 w 161290"/>
              <a:gd name="T9" fmla="*/ 238722 h 238722"/>
              <a:gd name="T10" fmla="*/ 0 w 161290"/>
              <a:gd name="T11" fmla="*/ 238722 h 238722"/>
              <a:gd name="T12" fmla="*/ 0 w 161290"/>
              <a:gd name="T13" fmla="*/ 0 h 238722"/>
              <a:gd name="T14" fmla="*/ 0 60000 65536"/>
              <a:gd name="T15" fmla="*/ 0 60000 65536"/>
              <a:gd name="T16" fmla="*/ 0 60000 65536"/>
              <a:gd name="T17" fmla="*/ 0 60000 65536"/>
              <a:gd name="T18" fmla="*/ 0 60000 65536"/>
              <a:gd name="T19" fmla="*/ 0 60000 65536"/>
              <a:gd name="T20" fmla="*/ 0 60000 65536"/>
              <a:gd name="T21" fmla="*/ 0 w 161290"/>
              <a:gd name="T22" fmla="*/ 0 h 238722"/>
              <a:gd name="T23" fmla="*/ 161290 w 161290"/>
              <a:gd name="T24" fmla="*/ 238722 h 238722"/>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h="238722" w="161290">
                <a:moveTo>
                  <a:pt x="0" y="0"/>
                </a:moveTo>
                <a:lnTo>
                  <a:pt x="26924" y="0"/>
                </a:lnTo>
                <a:lnTo>
                  <a:pt x="26924" y="213817"/>
                </a:lnTo>
                <a:lnTo>
                  <a:pt x="161290" y="213817"/>
                </a:lnTo>
                <a:lnTo>
                  <a:pt x="161290"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0" name="Shape 8663"/>
          <xdr:cNvSpPr>
            <a:spLocks/>
          </xdr:cNvSpPr>
        </xdr:nvSpPr>
        <xdr:spPr bwMode="auto">
          <a:xfrm>
            <a:off x="5525037" y="1291029"/>
            <a:ext cx="173305" cy="238853"/>
          </a:xfrm>
          <a:custGeom>
            <a:avLst/>
            <a:gdLst>
              <a:gd name="T0" fmla="*/ 0 w 174244"/>
              <a:gd name="T1" fmla="*/ 0 h 238722"/>
              <a:gd name="T2" fmla="*/ 172555 w 174244"/>
              <a:gd name="T3" fmla="*/ 0 h 238722"/>
              <a:gd name="T4" fmla="*/ 172555 w 174244"/>
              <a:gd name="T5" fmla="*/ 24600 h 238722"/>
              <a:gd name="T6" fmla="*/ 26924 w 174244"/>
              <a:gd name="T7" fmla="*/ 24600 h 238722"/>
              <a:gd name="T8" fmla="*/ 26924 w 174244"/>
              <a:gd name="T9" fmla="*/ 106121 h 238722"/>
              <a:gd name="T10" fmla="*/ 157200 w 174244"/>
              <a:gd name="T11" fmla="*/ 106121 h 238722"/>
              <a:gd name="T12" fmla="*/ 157200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55" y="0"/>
                </a:lnTo>
                <a:lnTo>
                  <a:pt x="172555" y="24600"/>
                </a:lnTo>
                <a:lnTo>
                  <a:pt x="26924" y="24600"/>
                </a:lnTo>
                <a:lnTo>
                  <a:pt x="26924" y="106121"/>
                </a:lnTo>
                <a:lnTo>
                  <a:pt x="157200" y="106121"/>
                </a:lnTo>
                <a:lnTo>
                  <a:pt x="157200"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1" name="Shape 8664"/>
          <xdr:cNvSpPr>
            <a:spLocks/>
          </xdr:cNvSpPr>
        </xdr:nvSpPr>
        <xdr:spPr bwMode="auto">
          <a:xfrm>
            <a:off x="5736016" y="1287542"/>
            <a:ext cx="178956" cy="245827"/>
          </a:xfrm>
          <a:custGeom>
            <a:avLst/>
            <a:gdLst>
              <a:gd name="T0" fmla="*/ 87999 w 179083"/>
              <a:gd name="T1" fmla="*/ 0 h 245516"/>
              <a:gd name="T2" fmla="*/ 171920 w 179083"/>
              <a:gd name="T3" fmla="*/ 29324 h 245516"/>
              <a:gd name="T4" fmla="*/ 156248 w 179083"/>
              <a:gd name="T5" fmla="*/ 50140 h 245516"/>
              <a:gd name="T6" fmla="*/ 87313 w 179083"/>
              <a:gd name="T7" fmla="*/ 24219 h 245516"/>
              <a:gd name="T8" fmla="*/ 36538 w 179083"/>
              <a:gd name="T9" fmla="*/ 63093 h 245516"/>
              <a:gd name="T10" fmla="*/ 101333 w 179083"/>
              <a:gd name="T11" fmla="*/ 109842 h 245516"/>
              <a:gd name="T12" fmla="*/ 179083 w 179083"/>
              <a:gd name="T13" fmla="*/ 177711 h 245516"/>
              <a:gd name="T14" fmla="*/ 97561 w 179083"/>
              <a:gd name="T15" fmla="*/ 245516 h 245516"/>
              <a:gd name="T16" fmla="*/ 0 w 179083"/>
              <a:gd name="T17" fmla="*/ 207404 h 245516"/>
              <a:gd name="T18" fmla="*/ 16726 w 179083"/>
              <a:gd name="T19" fmla="*/ 187592 h 245516"/>
              <a:gd name="T20" fmla="*/ 98565 w 179083"/>
              <a:gd name="T21" fmla="*/ 221374 h 245516"/>
              <a:gd name="T22" fmla="*/ 151791 w 179083"/>
              <a:gd name="T23" fmla="*/ 180416 h 245516"/>
              <a:gd name="T24" fmla="*/ 89700 w 179083"/>
              <a:gd name="T25" fmla="*/ 134683 h 245516"/>
              <a:gd name="T26" fmla="*/ 9551 w 179083"/>
              <a:gd name="T27" fmla="*/ 65481 h 245516"/>
              <a:gd name="T28" fmla="*/ 87999 w 179083"/>
              <a:gd name="T29" fmla="*/ 0 h 24551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79083"/>
              <a:gd name="T46" fmla="*/ 0 h 245516"/>
              <a:gd name="T47" fmla="*/ 179083 w 179083"/>
              <a:gd name="T48" fmla="*/ 245516 h 245516"/>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h="245516" w="179083">
                <a:moveTo>
                  <a:pt x="87999" y="0"/>
                </a:moveTo>
                <a:cubicBezTo>
                  <a:pt x="122784" y="0"/>
                  <a:pt x="147689" y="9880"/>
                  <a:pt x="171920" y="29324"/>
                </a:cubicBezTo>
                <a:lnTo>
                  <a:pt x="156248" y="50140"/>
                </a:lnTo>
                <a:cubicBezTo>
                  <a:pt x="134036" y="32017"/>
                  <a:pt x="111913" y="24219"/>
                  <a:pt x="87313" y="24219"/>
                </a:cubicBezTo>
                <a:cubicBezTo>
                  <a:pt x="56286" y="24219"/>
                  <a:pt x="36538" y="41275"/>
                  <a:pt x="36538" y="63093"/>
                </a:cubicBezTo>
                <a:cubicBezTo>
                  <a:pt x="36538" y="85992"/>
                  <a:pt x="48806" y="98577"/>
                  <a:pt x="101333" y="109842"/>
                </a:cubicBezTo>
                <a:cubicBezTo>
                  <a:pt x="154495" y="121412"/>
                  <a:pt x="179083" y="140843"/>
                  <a:pt x="179083" y="177711"/>
                </a:cubicBezTo>
                <a:cubicBezTo>
                  <a:pt x="179083" y="218973"/>
                  <a:pt x="144996" y="245516"/>
                  <a:pt x="97561" y="245516"/>
                </a:cubicBezTo>
                <a:cubicBezTo>
                  <a:pt x="59690" y="245516"/>
                  <a:pt x="28677" y="232943"/>
                  <a:pt x="0" y="207404"/>
                </a:cubicBezTo>
                <a:lnTo>
                  <a:pt x="16726" y="187592"/>
                </a:lnTo>
                <a:cubicBezTo>
                  <a:pt x="41643" y="210109"/>
                  <a:pt x="65481" y="221374"/>
                  <a:pt x="98565" y="221374"/>
                </a:cubicBezTo>
                <a:cubicBezTo>
                  <a:pt x="130658" y="221374"/>
                  <a:pt x="151791" y="204635"/>
                  <a:pt x="151791" y="180416"/>
                </a:cubicBezTo>
                <a:cubicBezTo>
                  <a:pt x="151791" y="157962"/>
                  <a:pt x="139827" y="145250"/>
                  <a:pt x="89700" y="134683"/>
                </a:cubicBezTo>
                <a:cubicBezTo>
                  <a:pt x="34785" y="122796"/>
                  <a:pt x="9551" y="105054"/>
                  <a:pt x="9551" y="65481"/>
                </a:cubicBezTo>
                <a:cubicBezTo>
                  <a:pt x="9551" y="27241"/>
                  <a:pt x="42647" y="0"/>
                  <a:pt x="87999"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2" name="Shape 8665"/>
          <xdr:cNvSpPr>
            <a:spLocks/>
          </xdr:cNvSpPr>
        </xdr:nvSpPr>
        <xdr:spPr bwMode="auto">
          <a:xfrm>
            <a:off x="5943229" y="1291029"/>
            <a:ext cx="188375" cy="238853"/>
          </a:xfrm>
          <a:custGeom>
            <a:avLst/>
            <a:gdLst>
              <a:gd name="T0" fmla="*/ 0 w 187592"/>
              <a:gd name="T1" fmla="*/ 0 h 238722"/>
              <a:gd name="T2" fmla="*/ 187592 w 187592"/>
              <a:gd name="T3" fmla="*/ 0 h 238722"/>
              <a:gd name="T4" fmla="*/ 187592 w 187592"/>
              <a:gd name="T5" fmla="*/ 24917 h 238722"/>
              <a:gd name="T6" fmla="*/ 107442 w 187592"/>
              <a:gd name="T7" fmla="*/ 24917 h 238722"/>
              <a:gd name="T8" fmla="*/ 107442 w 187592"/>
              <a:gd name="T9" fmla="*/ 238722 h 238722"/>
              <a:gd name="T10" fmla="*/ 80150 w 187592"/>
              <a:gd name="T11" fmla="*/ 238722 h 238722"/>
              <a:gd name="T12" fmla="*/ 80150 w 187592"/>
              <a:gd name="T13" fmla="*/ 24917 h 238722"/>
              <a:gd name="T14" fmla="*/ 0 w 187592"/>
              <a:gd name="T15" fmla="*/ 24917 h 238722"/>
              <a:gd name="T16" fmla="*/ 0 w 187592"/>
              <a:gd name="T17" fmla="*/ 0 h 23872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7592"/>
              <a:gd name="T28" fmla="*/ 0 h 238722"/>
              <a:gd name="T29" fmla="*/ 187592 w 187592"/>
              <a:gd name="T30" fmla="*/ 238722 h 23872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h="238722" w="187592">
                <a:moveTo>
                  <a:pt x="0" y="0"/>
                </a:moveTo>
                <a:lnTo>
                  <a:pt x="187592" y="0"/>
                </a:lnTo>
                <a:lnTo>
                  <a:pt x="187592" y="24917"/>
                </a:lnTo>
                <a:lnTo>
                  <a:pt x="107442" y="24917"/>
                </a:lnTo>
                <a:lnTo>
                  <a:pt x="107442" y="238722"/>
                </a:lnTo>
                <a:lnTo>
                  <a:pt x="80150" y="238722"/>
                </a:lnTo>
                <a:lnTo>
                  <a:pt x="80150" y="24917"/>
                </a:lnTo>
                <a:lnTo>
                  <a:pt x="0" y="2491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3" name="Shape 8666"/>
          <xdr:cNvSpPr>
            <a:spLocks/>
          </xdr:cNvSpPr>
        </xdr:nvSpPr>
        <xdr:spPr bwMode="auto">
          <a:xfrm>
            <a:off x="6133488" y="1289286"/>
            <a:ext cx="120560" cy="240597"/>
          </a:xfrm>
          <a:custGeom>
            <a:avLst/>
            <a:gdLst>
              <a:gd name="T0" fmla="*/ 108826 w 120942"/>
              <a:gd name="T1" fmla="*/ 0 h 240411"/>
              <a:gd name="T2" fmla="*/ 120942 w 120942"/>
              <a:gd name="T3" fmla="*/ 0 h 240411"/>
              <a:gd name="T4" fmla="*/ 120942 w 120942"/>
              <a:gd name="T5" fmla="*/ 31733 h 240411"/>
              <a:gd name="T6" fmla="*/ 66560 w 120942"/>
              <a:gd name="T7" fmla="*/ 153111 h 240411"/>
              <a:gd name="T8" fmla="*/ 120942 w 120942"/>
              <a:gd name="T9" fmla="*/ 153111 h 240411"/>
              <a:gd name="T10" fmla="*/ 120942 w 120942"/>
              <a:gd name="T11" fmla="*/ 177393 h 240411"/>
              <a:gd name="T12" fmla="*/ 55994 w 120942"/>
              <a:gd name="T13" fmla="*/ 177393 h 240411"/>
              <a:gd name="T14" fmla="*/ 27686 w 120942"/>
              <a:gd name="T15" fmla="*/ 240411 h 240411"/>
              <a:gd name="T16" fmla="*/ 0 w 120942"/>
              <a:gd name="T17" fmla="*/ 240411 h 240411"/>
              <a:gd name="T18" fmla="*/ 108826 w 120942"/>
              <a:gd name="T19" fmla="*/ 0 h 240411"/>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20942"/>
              <a:gd name="T31" fmla="*/ 0 h 240411"/>
              <a:gd name="T32" fmla="*/ 120942 w 120942"/>
              <a:gd name="T33" fmla="*/ 240411 h 240411"/>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h="240411" w="120942">
                <a:moveTo>
                  <a:pt x="108826" y="0"/>
                </a:moveTo>
                <a:lnTo>
                  <a:pt x="120942" y="0"/>
                </a:lnTo>
                <a:lnTo>
                  <a:pt x="120942" y="31733"/>
                </a:lnTo>
                <a:lnTo>
                  <a:pt x="66560" y="153111"/>
                </a:lnTo>
                <a:lnTo>
                  <a:pt x="120942" y="153111"/>
                </a:lnTo>
                <a:lnTo>
                  <a:pt x="120942" y="177393"/>
                </a:lnTo>
                <a:lnTo>
                  <a:pt x="55994" y="177393"/>
                </a:lnTo>
                <a:lnTo>
                  <a:pt x="27686" y="240411"/>
                </a:lnTo>
                <a:lnTo>
                  <a:pt x="0" y="240411"/>
                </a:lnTo>
                <a:lnTo>
                  <a:pt x="108826"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4" name="Shape 8667"/>
          <xdr:cNvSpPr>
            <a:spLocks/>
          </xdr:cNvSpPr>
        </xdr:nvSpPr>
        <xdr:spPr bwMode="auto">
          <a:xfrm>
            <a:off x="6254048" y="1289286"/>
            <a:ext cx="122444" cy="240597"/>
          </a:xfrm>
          <a:custGeom>
            <a:avLst/>
            <a:gdLst>
              <a:gd name="T0" fmla="*/ 0 w 121932"/>
              <a:gd name="T1" fmla="*/ 0 h 240411"/>
              <a:gd name="T2" fmla="*/ 13119 w 121932"/>
              <a:gd name="T3" fmla="*/ 0 h 240411"/>
              <a:gd name="T4" fmla="*/ 121932 w 121932"/>
              <a:gd name="T5" fmla="*/ 240411 h 240411"/>
              <a:gd name="T6" fmla="*/ 92951 w 121932"/>
              <a:gd name="T7" fmla="*/ 240411 h 240411"/>
              <a:gd name="T8" fmla="*/ 64947 w 121932"/>
              <a:gd name="T9" fmla="*/ 177393 h 240411"/>
              <a:gd name="T10" fmla="*/ 0 w 121932"/>
              <a:gd name="T11" fmla="*/ 177393 h 240411"/>
              <a:gd name="T12" fmla="*/ 0 w 121932"/>
              <a:gd name="T13" fmla="*/ 153111 h 240411"/>
              <a:gd name="T14" fmla="*/ 54381 w 121932"/>
              <a:gd name="T15" fmla="*/ 153111 h 240411"/>
              <a:gd name="T16" fmla="*/ 152 w 121932"/>
              <a:gd name="T17" fmla="*/ 31394 h 240411"/>
              <a:gd name="T18" fmla="*/ 0 w 121932"/>
              <a:gd name="T19" fmla="*/ 31733 h 240411"/>
              <a:gd name="T20" fmla="*/ 0 w 121932"/>
              <a:gd name="T21" fmla="*/ 0 h 24041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932"/>
              <a:gd name="T34" fmla="*/ 0 h 240411"/>
              <a:gd name="T35" fmla="*/ 121932 w 121932"/>
              <a:gd name="T36" fmla="*/ 240411 h 240411"/>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0411" w="121932">
                <a:moveTo>
                  <a:pt x="0" y="0"/>
                </a:moveTo>
                <a:lnTo>
                  <a:pt x="13119" y="0"/>
                </a:lnTo>
                <a:lnTo>
                  <a:pt x="121932" y="240411"/>
                </a:lnTo>
                <a:lnTo>
                  <a:pt x="92951" y="240411"/>
                </a:lnTo>
                <a:lnTo>
                  <a:pt x="64947" y="177393"/>
                </a:lnTo>
                <a:lnTo>
                  <a:pt x="0" y="177393"/>
                </a:lnTo>
                <a:lnTo>
                  <a:pt x="0" y="153111"/>
                </a:lnTo>
                <a:lnTo>
                  <a:pt x="54381" y="153111"/>
                </a:lnTo>
                <a:lnTo>
                  <a:pt x="152" y="31394"/>
                </a:lnTo>
                <a:lnTo>
                  <a:pt x="0" y="31733"/>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5" name="Shape 8668"/>
          <xdr:cNvSpPr>
            <a:spLocks/>
          </xdr:cNvSpPr>
        </xdr:nvSpPr>
        <xdr:spPr bwMode="auto">
          <a:xfrm>
            <a:off x="6423585" y="1291029"/>
            <a:ext cx="103606" cy="238853"/>
          </a:xfrm>
          <a:custGeom>
            <a:avLst/>
            <a:gdLst>
              <a:gd name="T0" fmla="*/ 0 w 104356"/>
              <a:gd name="T1" fmla="*/ 0 h 238709"/>
              <a:gd name="T2" fmla="*/ 82842 w 104356"/>
              <a:gd name="T3" fmla="*/ 0 h 238709"/>
              <a:gd name="T4" fmla="*/ 104356 w 104356"/>
              <a:gd name="T5" fmla="*/ 1869 h 238709"/>
              <a:gd name="T6" fmla="*/ 104356 w 104356"/>
              <a:gd name="T7" fmla="*/ 28756 h 238709"/>
              <a:gd name="T8" fmla="*/ 82842 w 104356"/>
              <a:gd name="T9" fmla="*/ 24905 h 238709"/>
              <a:gd name="T10" fmla="*/ 26924 w 104356"/>
              <a:gd name="T11" fmla="*/ 24905 h 238709"/>
              <a:gd name="T12" fmla="*/ 26924 w 104356"/>
              <a:gd name="T13" fmla="*/ 213817 h 238709"/>
              <a:gd name="T14" fmla="*/ 82842 w 104356"/>
              <a:gd name="T15" fmla="*/ 213817 h 238709"/>
              <a:gd name="T16" fmla="*/ 104356 w 104356"/>
              <a:gd name="T17" fmla="*/ 210022 h 238709"/>
              <a:gd name="T18" fmla="*/ 104356 w 104356"/>
              <a:gd name="T19" fmla="*/ 236818 h 238709"/>
              <a:gd name="T20" fmla="*/ 82842 w 104356"/>
              <a:gd name="T21" fmla="*/ 238709 h 238709"/>
              <a:gd name="T22" fmla="*/ 0 w 104356"/>
              <a:gd name="T23" fmla="*/ 238709 h 238709"/>
              <a:gd name="T24" fmla="*/ 0 w 104356"/>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56"/>
              <a:gd name="T40" fmla="*/ 0 h 238709"/>
              <a:gd name="T41" fmla="*/ 104356 w 104356"/>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56">
                <a:moveTo>
                  <a:pt x="0" y="0"/>
                </a:moveTo>
                <a:lnTo>
                  <a:pt x="82842" y="0"/>
                </a:lnTo>
                <a:lnTo>
                  <a:pt x="104356" y="1869"/>
                </a:lnTo>
                <a:lnTo>
                  <a:pt x="104356" y="28756"/>
                </a:lnTo>
                <a:lnTo>
                  <a:pt x="82842" y="24905"/>
                </a:lnTo>
                <a:lnTo>
                  <a:pt x="26924" y="24905"/>
                </a:lnTo>
                <a:lnTo>
                  <a:pt x="26924" y="213817"/>
                </a:lnTo>
                <a:lnTo>
                  <a:pt x="82842" y="213817"/>
                </a:lnTo>
                <a:lnTo>
                  <a:pt x="104356" y="210022"/>
                </a:lnTo>
                <a:lnTo>
                  <a:pt x="104356"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6" name="Shape 8669"/>
          <xdr:cNvSpPr>
            <a:spLocks/>
          </xdr:cNvSpPr>
        </xdr:nvSpPr>
        <xdr:spPr bwMode="auto">
          <a:xfrm>
            <a:off x="6527191" y="1292773"/>
            <a:ext cx="105490" cy="235367"/>
          </a:xfrm>
          <a:custGeom>
            <a:avLst/>
            <a:gdLst>
              <a:gd name="T0" fmla="*/ 0 w 105359"/>
              <a:gd name="T1" fmla="*/ 0 h 234949"/>
              <a:gd name="T2" fmla="*/ 5480 w 105359"/>
              <a:gd name="T3" fmla="*/ 476 h 234949"/>
              <a:gd name="T4" fmla="*/ 105359 w 105359"/>
              <a:gd name="T5" fmla="*/ 117206 h 234949"/>
              <a:gd name="T6" fmla="*/ 5480 w 105359"/>
              <a:gd name="T7" fmla="*/ 234467 h 234949"/>
              <a:gd name="T8" fmla="*/ 0 w 105359"/>
              <a:gd name="T9" fmla="*/ 234949 h 234949"/>
              <a:gd name="T10" fmla="*/ 0 w 105359"/>
              <a:gd name="T11" fmla="*/ 208153 h 234949"/>
              <a:gd name="T12" fmla="*/ 19427 w 105359"/>
              <a:gd name="T13" fmla="*/ 204727 h 234949"/>
              <a:gd name="T14" fmla="*/ 77432 w 105359"/>
              <a:gd name="T15" fmla="*/ 117828 h 234949"/>
              <a:gd name="T16" fmla="*/ 19427 w 105359"/>
              <a:gd name="T17" fmla="*/ 30364 h 234949"/>
              <a:gd name="T18" fmla="*/ 0 w 105359"/>
              <a:gd name="T19" fmla="*/ 26886 h 234949"/>
              <a:gd name="T20" fmla="*/ 0 w 105359"/>
              <a:gd name="T21" fmla="*/ 0 h 234949"/>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59"/>
              <a:gd name="T34" fmla="*/ 0 h 234949"/>
              <a:gd name="T35" fmla="*/ 105359 w 105359"/>
              <a:gd name="T36" fmla="*/ 234949 h 234949"/>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9" w="105359">
                <a:moveTo>
                  <a:pt x="0" y="0"/>
                </a:moveTo>
                <a:lnTo>
                  <a:pt x="5480" y="476"/>
                </a:lnTo>
                <a:cubicBezTo>
                  <a:pt x="65668" y="11259"/>
                  <a:pt x="105359" y="58088"/>
                  <a:pt x="105359" y="117206"/>
                </a:cubicBezTo>
                <a:cubicBezTo>
                  <a:pt x="105359" y="176258"/>
                  <a:pt x="65668" y="223563"/>
                  <a:pt x="5480" y="234467"/>
                </a:cubicBezTo>
                <a:lnTo>
                  <a:pt x="0" y="234949"/>
                </a:lnTo>
                <a:lnTo>
                  <a:pt x="0" y="208153"/>
                </a:lnTo>
                <a:lnTo>
                  <a:pt x="19427" y="204727"/>
                </a:lnTo>
                <a:cubicBezTo>
                  <a:pt x="55750" y="190730"/>
                  <a:pt x="77432" y="157747"/>
                  <a:pt x="77432" y="117828"/>
                </a:cubicBezTo>
                <a:cubicBezTo>
                  <a:pt x="77432" y="77918"/>
                  <a:pt x="55750" y="44552"/>
                  <a:pt x="19427" y="30364"/>
                </a:cubicBezTo>
                <a:lnTo>
                  <a:pt x="0" y="2688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7" name="Shape 8670"/>
          <xdr:cNvSpPr>
            <a:spLocks/>
          </xdr:cNvSpPr>
        </xdr:nvSpPr>
        <xdr:spPr bwMode="auto">
          <a:xfrm>
            <a:off x="6679775" y="1287542"/>
            <a:ext cx="122444" cy="246699"/>
          </a:xfrm>
          <a:custGeom>
            <a:avLst/>
            <a:gdLst>
              <a:gd name="T0" fmla="*/ 121730 w 121730"/>
              <a:gd name="T1" fmla="*/ 0 h 246914"/>
              <a:gd name="T2" fmla="*/ 121730 w 121730"/>
              <a:gd name="T3" fmla="*/ 24932 h 246914"/>
              <a:gd name="T4" fmla="*/ 121412 w 121730"/>
              <a:gd name="T5" fmla="*/ 24867 h 246914"/>
              <a:gd name="T6" fmla="*/ 27940 w 121730"/>
              <a:gd name="T7" fmla="*/ 123127 h 246914"/>
              <a:gd name="T8" fmla="*/ 84358 w 121730"/>
              <a:gd name="T9" fmla="*/ 214227 h 246914"/>
              <a:gd name="T10" fmla="*/ 121730 w 121730"/>
              <a:gd name="T11" fmla="*/ 221930 h 246914"/>
              <a:gd name="T12" fmla="*/ 121730 w 121730"/>
              <a:gd name="T13" fmla="*/ 246882 h 246914"/>
              <a:gd name="T14" fmla="*/ 121412 w 121730"/>
              <a:gd name="T15" fmla="*/ 246914 h 246914"/>
              <a:gd name="T16" fmla="*/ 0 w 121730"/>
              <a:gd name="T17" fmla="*/ 123749 h 246914"/>
              <a:gd name="T18" fmla="*/ 96000 w 121730"/>
              <a:gd name="T19" fmla="*/ 2567 h 246914"/>
              <a:gd name="T20" fmla="*/ 121730 w 121730"/>
              <a:gd name="T21" fmla="*/ 0 h 2469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30"/>
              <a:gd name="T34" fmla="*/ 0 h 246914"/>
              <a:gd name="T35" fmla="*/ 121730 w 121730"/>
              <a:gd name="T36" fmla="*/ 246914 h 2469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14" w="121730">
                <a:moveTo>
                  <a:pt x="121730" y="0"/>
                </a:moveTo>
                <a:lnTo>
                  <a:pt x="121730" y="24932"/>
                </a:lnTo>
                <a:lnTo>
                  <a:pt x="121412" y="24867"/>
                </a:lnTo>
                <a:cubicBezTo>
                  <a:pt x="66815" y="24867"/>
                  <a:pt x="27940" y="68529"/>
                  <a:pt x="27940" y="123127"/>
                </a:cubicBezTo>
                <a:cubicBezTo>
                  <a:pt x="27940" y="164027"/>
                  <a:pt x="50193" y="199198"/>
                  <a:pt x="84358" y="214227"/>
                </a:cubicBezTo>
                <a:lnTo>
                  <a:pt x="121730" y="221930"/>
                </a:lnTo>
                <a:lnTo>
                  <a:pt x="121730" y="246882"/>
                </a:lnTo>
                <a:lnTo>
                  <a:pt x="121412" y="246914"/>
                </a:lnTo>
                <a:cubicBezTo>
                  <a:pt x="48755" y="246914"/>
                  <a:pt x="0" y="189929"/>
                  <a:pt x="0" y="123749"/>
                </a:cubicBezTo>
                <a:cubicBezTo>
                  <a:pt x="0" y="65853"/>
                  <a:pt x="37854" y="14500"/>
                  <a:pt x="96000" y="2567"/>
                </a:cubicBezTo>
                <a:lnTo>
                  <a:pt x="12173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8" name="Shape 8671"/>
          <xdr:cNvSpPr>
            <a:spLocks/>
          </xdr:cNvSpPr>
        </xdr:nvSpPr>
        <xdr:spPr bwMode="auto">
          <a:xfrm>
            <a:off x="6800335" y="1287542"/>
            <a:ext cx="122444" cy="246699"/>
          </a:xfrm>
          <a:custGeom>
            <a:avLst/>
            <a:gdLst>
              <a:gd name="T0" fmla="*/ 381 w 121780"/>
              <a:gd name="T1" fmla="*/ 0 h 246920"/>
              <a:gd name="T2" fmla="*/ 121780 w 121780"/>
              <a:gd name="T3" fmla="*/ 123165 h 246920"/>
              <a:gd name="T4" fmla="*/ 25789 w 121780"/>
              <a:gd name="T5" fmla="*/ 244347 h 246920"/>
              <a:gd name="T6" fmla="*/ 0 w 121780"/>
              <a:gd name="T7" fmla="*/ 246920 h 246920"/>
              <a:gd name="T8" fmla="*/ 0 w 121780"/>
              <a:gd name="T9" fmla="*/ 221968 h 246920"/>
              <a:gd name="T10" fmla="*/ 381 w 121780"/>
              <a:gd name="T11" fmla="*/ 222047 h 246920"/>
              <a:gd name="T12" fmla="*/ 93789 w 121780"/>
              <a:gd name="T13" fmla="*/ 123787 h 246920"/>
              <a:gd name="T14" fmla="*/ 37393 w 121780"/>
              <a:gd name="T15" fmla="*/ 32686 h 246920"/>
              <a:gd name="T16" fmla="*/ 0 w 121780"/>
              <a:gd name="T17" fmla="*/ 24970 h 246920"/>
              <a:gd name="T18" fmla="*/ 0 w 121780"/>
              <a:gd name="T19" fmla="*/ 38 h 246920"/>
              <a:gd name="T20" fmla="*/ 381 w 121780"/>
              <a:gd name="T21" fmla="*/ 0 h 24692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21780"/>
              <a:gd name="T34" fmla="*/ 0 h 246920"/>
              <a:gd name="T35" fmla="*/ 121780 w 121780"/>
              <a:gd name="T36" fmla="*/ 246920 h 24692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46920" w="121780">
                <a:moveTo>
                  <a:pt x="381" y="0"/>
                </a:moveTo>
                <a:cubicBezTo>
                  <a:pt x="73025" y="0"/>
                  <a:pt x="121780" y="56985"/>
                  <a:pt x="121780" y="123165"/>
                </a:cubicBezTo>
                <a:cubicBezTo>
                  <a:pt x="121780" y="181061"/>
                  <a:pt x="83927" y="232413"/>
                  <a:pt x="25789" y="244347"/>
                </a:cubicBezTo>
                <a:lnTo>
                  <a:pt x="0" y="246920"/>
                </a:lnTo>
                <a:lnTo>
                  <a:pt x="0" y="221968"/>
                </a:lnTo>
                <a:lnTo>
                  <a:pt x="381" y="222047"/>
                </a:lnTo>
                <a:cubicBezTo>
                  <a:pt x="54914" y="222047"/>
                  <a:pt x="93789" y="178397"/>
                  <a:pt x="93789" y="123787"/>
                </a:cubicBezTo>
                <a:cubicBezTo>
                  <a:pt x="93789" y="82887"/>
                  <a:pt x="71529" y="47716"/>
                  <a:pt x="37393" y="32686"/>
                </a:cubicBezTo>
                <a:lnTo>
                  <a:pt x="0" y="24970"/>
                </a:lnTo>
                <a:lnTo>
                  <a:pt x="0" y="38"/>
                </a:lnTo>
                <a:lnTo>
                  <a:pt x="38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29" name="Shape 8672"/>
          <xdr:cNvSpPr>
            <a:spLocks/>
          </xdr:cNvSpPr>
        </xdr:nvSpPr>
        <xdr:spPr bwMode="auto">
          <a:xfrm>
            <a:off x="7081013" y="1291029"/>
            <a:ext cx="103606" cy="238853"/>
          </a:xfrm>
          <a:custGeom>
            <a:avLst/>
            <a:gdLst>
              <a:gd name="T0" fmla="*/ 0 w 104369"/>
              <a:gd name="T1" fmla="*/ 0 h 238709"/>
              <a:gd name="T2" fmla="*/ 82842 w 104369"/>
              <a:gd name="T3" fmla="*/ 0 h 238709"/>
              <a:gd name="T4" fmla="*/ 104369 w 104369"/>
              <a:gd name="T5" fmla="*/ 1870 h 238709"/>
              <a:gd name="T6" fmla="*/ 104369 w 104369"/>
              <a:gd name="T7" fmla="*/ 28758 h 238709"/>
              <a:gd name="T8" fmla="*/ 82842 w 104369"/>
              <a:gd name="T9" fmla="*/ 24905 h 238709"/>
              <a:gd name="T10" fmla="*/ 26937 w 104369"/>
              <a:gd name="T11" fmla="*/ 24905 h 238709"/>
              <a:gd name="T12" fmla="*/ 26937 w 104369"/>
              <a:gd name="T13" fmla="*/ 213817 h 238709"/>
              <a:gd name="T14" fmla="*/ 82842 w 104369"/>
              <a:gd name="T15" fmla="*/ 213817 h 238709"/>
              <a:gd name="T16" fmla="*/ 104369 w 104369"/>
              <a:gd name="T17" fmla="*/ 210021 h 238709"/>
              <a:gd name="T18" fmla="*/ 104369 w 104369"/>
              <a:gd name="T19" fmla="*/ 236818 h 238709"/>
              <a:gd name="T20" fmla="*/ 82842 w 104369"/>
              <a:gd name="T21" fmla="*/ 238709 h 238709"/>
              <a:gd name="T22" fmla="*/ 0 w 104369"/>
              <a:gd name="T23" fmla="*/ 238709 h 238709"/>
              <a:gd name="T24" fmla="*/ 0 w 104369"/>
              <a:gd name="T25" fmla="*/ 0 h 2387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04369"/>
              <a:gd name="T40" fmla="*/ 0 h 238709"/>
              <a:gd name="T41" fmla="*/ 104369 w 104369"/>
              <a:gd name="T42" fmla="*/ 238709 h 2387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09" w="104369">
                <a:moveTo>
                  <a:pt x="0" y="0"/>
                </a:moveTo>
                <a:lnTo>
                  <a:pt x="82842" y="0"/>
                </a:lnTo>
                <a:lnTo>
                  <a:pt x="104369" y="1870"/>
                </a:lnTo>
                <a:lnTo>
                  <a:pt x="104369" y="28758"/>
                </a:lnTo>
                <a:lnTo>
                  <a:pt x="82842" y="24905"/>
                </a:lnTo>
                <a:lnTo>
                  <a:pt x="26937" y="24905"/>
                </a:lnTo>
                <a:lnTo>
                  <a:pt x="26937" y="213817"/>
                </a:lnTo>
                <a:lnTo>
                  <a:pt x="82842" y="213817"/>
                </a:lnTo>
                <a:lnTo>
                  <a:pt x="104369" y="210021"/>
                </a:lnTo>
                <a:lnTo>
                  <a:pt x="104369" y="236818"/>
                </a:lnTo>
                <a:lnTo>
                  <a:pt x="82842" y="238709"/>
                </a:lnTo>
                <a:lnTo>
                  <a:pt x="0" y="2387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0" name="Shape 8673"/>
          <xdr:cNvSpPr>
            <a:spLocks/>
          </xdr:cNvSpPr>
        </xdr:nvSpPr>
        <xdr:spPr bwMode="auto">
          <a:xfrm>
            <a:off x="7186503" y="1292773"/>
            <a:ext cx="105490" cy="235367"/>
          </a:xfrm>
          <a:custGeom>
            <a:avLst/>
            <a:gdLst>
              <a:gd name="T0" fmla="*/ 0 w 105346"/>
              <a:gd name="T1" fmla="*/ 0 h 234948"/>
              <a:gd name="T2" fmla="*/ 5474 w 105346"/>
              <a:gd name="T3" fmla="*/ 476 h 234948"/>
              <a:gd name="T4" fmla="*/ 105346 w 105346"/>
              <a:gd name="T5" fmla="*/ 117205 h 234948"/>
              <a:gd name="T6" fmla="*/ 5474 w 105346"/>
              <a:gd name="T7" fmla="*/ 234467 h 234948"/>
              <a:gd name="T8" fmla="*/ 0 w 105346"/>
              <a:gd name="T9" fmla="*/ 234948 h 234948"/>
              <a:gd name="T10" fmla="*/ 0 w 105346"/>
              <a:gd name="T11" fmla="*/ 208151 h 234948"/>
              <a:gd name="T12" fmla="*/ 19417 w 105346"/>
              <a:gd name="T13" fmla="*/ 204726 h 234948"/>
              <a:gd name="T14" fmla="*/ 77432 w 105346"/>
              <a:gd name="T15" fmla="*/ 117828 h 234948"/>
              <a:gd name="T16" fmla="*/ 19417 w 105346"/>
              <a:gd name="T17" fmla="*/ 30363 h 234948"/>
              <a:gd name="T18" fmla="*/ 0 w 105346"/>
              <a:gd name="T19" fmla="*/ 26888 h 234948"/>
              <a:gd name="T20" fmla="*/ 0 w 105346"/>
              <a:gd name="T21" fmla="*/ 0 h 23494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5346"/>
              <a:gd name="T34" fmla="*/ 0 h 234948"/>
              <a:gd name="T35" fmla="*/ 105346 w 105346"/>
              <a:gd name="T36" fmla="*/ 234948 h 23494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34948" w="105346">
                <a:moveTo>
                  <a:pt x="0" y="0"/>
                </a:moveTo>
                <a:lnTo>
                  <a:pt x="5474" y="476"/>
                </a:lnTo>
                <a:cubicBezTo>
                  <a:pt x="65674" y="11259"/>
                  <a:pt x="105346" y="58087"/>
                  <a:pt x="105346" y="117205"/>
                </a:cubicBezTo>
                <a:cubicBezTo>
                  <a:pt x="105346" y="176257"/>
                  <a:pt x="65674" y="223563"/>
                  <a:pt x="5474" y="234467"/>
                </a:cubicBezTo>
                <a:lnTo>
                  <a:pt x="0" y="234948"/>
                </a:lnTo>
                <a:lnTo>
                  <a:pt x="0" y="208151"/>
                </a:lnTo>
                <a:lnTo>
                  <a:pt x="19417" y="204726"/>
                </a:lnTo>
                <a:cubicBezTo>
                  <a:pt x="55743" y="190730"/>
                  <a:pt x="77432" y="157747"/>
                  <a:pt x="77432" y="117828"/>
                </a:cubicBezTo>
                <a:cubicBezTo>
                  <a:pt x="77432" y="77918"/>
                  <a:pt x="55743" y="44552"/>
                  <a:pt x="19417" y="30363"/>
                </a:cubicBezTo>
                <a:lnTo>
                  <a:pt x="0" y="26888"/>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1" name="Shape 8674"/>
          <xdr:cNvSpPr>
            <a:spLocks/>
          </xdr:cNvSpPr>
        </xdr:nvSpPr>
        <xdr:spPr bwMode="auto">
          <a:xfrm>
            <a:off x="7348506" y="1291029"/>
            <a:ext cx="173305" cy="238853"/>
          </a:xfrm>
          <a:custGeom>
            <a:avLst/>
            <a:gdLst>
              <a:gd name="T0" fmla="*/ 0 w 174244"/>
              <a:gd name="T1" fmla="*/ 0 h 238722"/>
              <a:gd name="T2" fmla="*/ 172530 w 174244"/>
              <a:gd name="T3" fmla="*/ 0 h 238722"/>
              <a:gd name="T4" fmla="*/ 172530 w 174244"/>
              <a:gd name="T5" fmla="*/ 24600 h 238722"/>
              <a:gd name="T6" fmla="*/ 26924 w 174244"/>
              <a:gd name="T7" fmla="*/ 24600 h 238722"/>
              <a:gd name="T8" fmla="*/ 26924 w 174244"/>
              <a:gd name="T9" fmla="*/ 106121 h 238722"/>
              <a:gd name="T10" fmla="*/ 157188 w 174244"/>
              <a:gd name="T11" fmla="*/ 106121 h 238722"/>
              <a:gd name="T12" fmla="*/ 157188 w 174244"/>
              <a:gd name="T13" fmla="*/ 130658 h 238722"/>
              <a:gd name="T14" fmla="*/ 26924 w 174244"/>
              <a:gd name="T15" fmla="*/ 130658 h 238722"/>
              <a:gd name="T16" fmla="*/ 26924 w 174244"/>
              <a:gd name="T17" fmla="*/ 214198 h 238722"/>
              <a:gd name="T18" fmla="*/ 174244 w 174244"/>
              <a:gd name="T19" fmla="*/ 214198 h 238722"/>
              <a:gd name="T20" fmla="*/ 174244 w 174244"/>
              <a:gd name="T21" fmla="*/ 238722 h 238722"/>
              <a:gd name="T22" fmla="*/ 0 w 174244"/>
              <a:gd name="T23" fmla="*/ 238722 h 238722"/>
              <a:gd name="T24" fmla="*/ 0 w 174244"/>
              <a:gd name="T25" fmla="*/ 0 h 238722"/>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174244"/>
              <a:gd name="T40" fmla="*/ 0 h 238722"/>
              <a:gd name="T41" fmla="*/ 174244 w 174244"/>
              <a:gd name="T42" fmla="*/ 238722 h 238722"/>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238722" w="174244">
                <a:moveTo>
                  <a:pt x="0" y="0"/>
                </a:moveTo>
                <a:lnTo>
                  <a:pt x="172530" y="0"/>
                </a:lnTo>
                <a:lnTo>
                  <a:pt x="172530" y="24600"/>
                </a:lnTo>
                <a:lnTo>
                  <a:pt x="26924" y="24600"/>
                </a:lnTo>
                <a:lnTo>
                  <a:pt x="26924" y="106121"/>
                </a:lnTo>
                <a:lnTo>
                  <a:pt x="157188" y="106121"/>
                </a:lnTo>
                <a:lnTo>
                  <a:pt x="157188" y="130658"/>
                </a:lnTo>
                <a:lnTo>
                  <a:pt x="26924" y="130658"/>
                </a:lnTo>
                <a:lnTo>
                  <a:pt x="26924" y="214198"/>
                </a:lnTo>
                <a:lnTo>
                  <a:pt x="174244" y="214198"/>
                </a:lnTo>
                <a:lnTo>
                  <a:pt x="174244" y="238722"/>
                </a:lnTo>
                <a:lnTo>
                  <a:pt x="0" y="238722"/>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2" name="Shape 8675"/>
          <xdr:cNvSpPr>
            <a:spLocks/>
          </xdr:cNvSpPr>
        </xdr:nvSpPr>
        <xdr:spPr bwMode="auto">
          <a:xfrm>
            <a:off x="4132946" y="2580315"/>
            <a:ext cx="171421" cy="248442"/>
          </a:xfrm>
          <a:custGeom>
            <a:avLst/>
            <a:gdLst>
              <a:gd name="T0" fmla="*/ 92723 w 171107"/>
              <a:gd name="T1" fmla="*/ 0 h 248412"/>
              <a:gd name="T2" fmla="*/ 168643 w 171107"/>
              <a:gd name="T3" fmla="*/ 69583 h 248412"/>
              <a:gd name="T4" fmla="*/ 106743 w 171107"/>
              <a:gd name="T5" fmla="*/ 165126 h 248412"/>
              <a:gd name="T6" fmla="*/ 41262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4 w 171107"/>
              <a:gd name="T19" fmla="*/ 71717 h 248412"/>
              <a:gd name="T20" fmla="*/ 90640 w 171107"/>
              <a:gd name="T21" fmla="*/ 24778 h 248412"/>
              <a:gd name="T22" fmla="*/ 24854 w 171107"/>
              <a:gd name="T23" fmla="*/ 66802 h 248412"/>
              <a:gd name="T24" fmla="*/ 4509 w 171107"/>
              <a:gd name="T25" fmla="*/ 52096 h 248412"/>
              <a:gd name="T26" fmla="*/ 92723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3" y="0"/>
                </a:moveTo>
                <a:cubicBezTo>
                  <a:pt x="137135" y="0"/>
                  <a:pt x="168643" y="29375"/>
                  <a:pt x="168643" y="69583"/>
                </a:cubicBezTo>
                <a:cubicBezTo>
                  <a:pt x="168643" y="105702"/>
                  <a:pt x="149771" y="127699"/>
                  <a:pt x="106743" y="165126"/>
                </a:cubicBezTo>
                <a:lnTo>
                  <a:pt x="41262" y="223190"/>
                </a:lnTo>
                <a:lnTo>
                  <a:pt x="171107" y="223190"/>
                </a:lnTo>
                <a:lnTo>
                  <a:pt x="171107" y="248412"/>
                </a:lnTo>
                <a:lnTo>
                  <a:pt x="0" y="248412"/>
                </a:lnTo>
                <a:lnTo>
                  <a:pt x="0" y="227089"/>
                </a:lnTo>
                <a:lnTo>
                  <a:pt x="88887" y="148704"/>
                </a:lnTo>
                <a:cubicBezTo>
                  <a:pt x="126302" y="115126"/>
                  <a:pt x="139954" y="96241"/>
                  <a:pt x="139954" y="71717"/>
                </a:cubicBezTo>
                <a:cubicBezTo>
                  <a:pt x="139954" y="43028"/>
                  <a:pt x="117196" y="24778"/>
                  <a:pt x="90640" y="24778"/>
                </a:cubicBezTo>
                <a:cubicBezTo>
                  <a:pt x="62662" y="24778"/>
                  <a:pt x="44399" y="39510"/>
                  <a:pt x="24854" y="66802"/>
                </a:cubicBezTo>
                <a:lnTo>
                  <a:pt x="4509" y="52096"/>
                </a:lnTo>
                <a:cubicBezTo>
                  <a:pt x="26607" y="19253"/>
                  <a:pt x="49682" y="0"/>
                  <a:pt x="92723"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3" name="Shape 8676"/>
          <xdr:cNvSpPr>
            <a:spLocks/>
          </xdr:cNvSpPr>
        </xdr:nvSpPr>
        <xdr:spPr bwMode="auto">
          <a:xfrm>
            <a:off x="4347693" y="2579443"/>
            <a:ext cx="103606" cy="253673"/>
          </a:xfrm>
          <a:custGeom>
            <a:avLst/>
            <a:gdLst>
              <a:gd name="T0" fmla="*/ 103403 w 103403"/>
              <a:gd name="T1" fmla="*/ 0 h 253316"/>
              <a:gd name="T2" fmla="*/ 103403 w 103403"/>
              <a:gd name="T3" fmla="*/ 25217 h 253316"/>
              <a:gd name="T4" fmla="*/ 103238 w 103403"/>
              <a:gd name="T5" fmla="*/ 25173 h 253316"/>
              <a:gd name="T6" fmla="*/ 28702 w 103403"/>
              <a:gd name="T7" fmla="*/ 126252 h 253316"/>
              <a:gd name="T8" fmla="*/ 72829 w 103403"/>
              <a:gd name="T9" fmla="*/ 219825 h 253316"/>
              <a:gd name="T10" fmla="*/ 103403 w 103403"/>
              <a:gd name="T11" fmla="*/ 227964 h 253316"/>
              <a:gd name="T12" fmla="*/ 103403 w 103403"/>
              <a:gd name="T13" fmla="*/ 253296 h 253316"/>
              <a:gd name="T14" fmla="*/ 103238 w 103403"/>
              <a:gd name="T15" fmla="*/ 253316 h 253316"/>
              <a:gd name="T16" fmla="*/ 0 w 103403"/>
              <a:gd name="T17" fmla="*/ 127002 h 253316"/>
              <a:gd name="T18" fmla="*/ 81280 w 103403"/>
              <a:gd name="T19" fmla="*/ 2570 h 253316"/>
              <a:gd name="T20" fmla="*/ 103403 w 103403"/>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403"/>
              <a:gd name="T34" fmla="*/ 0 h 253316"/>
              <a:gd name="T35" fmla="*/ 103403 w 103403"/>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403">
                <a:moveTo>
                  <a:pt x="103403" y="0"/>
                </a:moveTo>
                <a:lnTo>
                  <a:pt x="103403" y="25217"/>
                </a:lnTo>
                <a:lnTo>
                  <a:pt x="103238" y="25173"/>
                </a:lnTo>
                <a:cubicBezTo>
                  <a:pt x="57379" y="25173"/>
                  <a:pt x="28702" y="72023"/>
                  <a:pt x="28702" y="126252"/>
                </a:cubicBezTo>
                <a:cubicBezTo>
                  <a:pt x="28702" y="166962"/>
                  <a:pt x="45218" y="203900"/>
                  <a:pt x="72829" y="219825"/>
                </a:cubicBezTo>
                <a:lnTo>
                  <a:pt x="103403" y="227964"/>
                </a:lnTo>
                <a:lnTo>
                  <a:pt x="103403" y="253296"/>
                </a:lnTo>
                <a:lnTo>
                  <a:pt x="103238" y="253316"/>
                </a:lnTo>
                <a:cubicBezTo>
                  <a:pt x="39891" y="253316"/>
                  <a:pt x="0" y="195950"/>
                  <a:pt x="0" y="127002"/>
                </a:cubicBezTo>
                <a:cubicBezTo>
                  <a:pt x="0" y="66683"/>
                  <a:pt x="31066" y="14639"/>
                  <a:pt x="81280" y="2570"/>
                </a:cubicBezTo>
                <a:lnTo>
                  <a:pt x="10340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4" name="Shape 8677"/>
          <xdr:cNvSpPr>
            <a:spLocks/>
          </xdr:cNvSpPr>
        </xdr:nvSpPr>
        <xdr:spPr bwMode="auto">
          <a:xfrm>
            <a:off x="4451299" y="2579443"/>
            <a:ext cx="103606" cy="253673"/>
          </a:xfrm>
          <a:custGeom>
            <a:avLst/>
            <a:gdLst>
              <a:gd name="T0" fmla="*/ 533 w 103365"/>
              <a:gd name="T1" fmla="*/ 0 h 253358"/>
              <a:gd name="T2" fmla="*/ 103365 w 103365"/>
              <a:gd name="T3" fmla="*/ 126314 h 253358"/>
              <a:gd name="T4" fmla="*/ 22362 w 103365"/>
              <a:gd name="T5" fmla="*/ 250746 h 253358"/>
              <a:gd name="T6" fmla="*/ 0 w 103365"/>
              <a:gd name="T7" fmla="*/ 253358 h 253358"/>
              <a:gd name="T8" fmla="*/ 0 w 103365"/>
              <a:gd name="T9" fmla="*/ 228026 h 253358"/>
              <a:gd name="T10" fmla="*/ 533 w 103365"/>
              <a:gd name="T11" fmla="*/ 228168 h 253358"/>
              <a:gd name="T12" fmla="*/ 74701 w 103365"/>
              <a:gd name="T13" fmla="*/ 127064 h 253358"/>
              <a:gd name="T14" fmla="*/ 30848 w 103365"/>
              <a:gd name="T15" fmla="*/ 33564 h 253358"/>
              <a:gd name="T16" fmla="*/ 0 w 103365"/>
              <a:gd name="T17" fmla="*/ 25279 h 253358"/>
              <a:gd name="T18" fmla="*/ 0 w 103365"/>
              <a:gd name="T19" fmla="*/ 62 h 253358"/>
              <a:gd name="T20" fmla="*/ 533 w 103365"/>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65"/>
              <a:gd name="T34" fmla="*/ 0 h 253358"/>
              <a:gd name="T35" fmla="*/ 103365 w 103365"/>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65">
                <a:moveTo>
                  <a:pt x="533" y="0"/>
                </a:moveTo>
                <a:cubicBezTo>
                  <a:pt x="63487" y="0"/>
                  <a:pt x="103365" y="57429"/>
                  <a:pt x="103365" y="126314"/>
                </a:cubicBezTo>
                <a:cubicBezTo>
                  <a:pt x="103365" y="186644"/>
                  <a:pt x="72309" y="238680"/>
                  <a:pt x="22362" y="250746"/>
                </a:cubicBezTo>
                <a:lnTo>
                  <a:pt x="0" y="253358"/>
                </a:lnTo>
                <a:lnTo>
                  <a:pt x="0" y="228026"/>
                </a:lnTo>
                <a:lnTo>
                  <a:pt x="533" y="228168"/>
                </a:lnTo>
                <a:cubicBezTo>
                  <a:pt x="46381" y="228168"/>
                  <a:pt x="74701" y="180911"/>
                  <a:pt x="74701" y="127064"/>
                </a:cubicBezTo>
                <a:cubicBezTo>
                  <a:pt x="74701"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5" name="Shape 8678"/>
          <xdr:cNvSpPr>
            <a:spLocks/>
          </xdr:cNvSpPr>
        </xdr:nvSpPr>
        <xdr:spPr bwMode="auto">
          <a:xfrm>
            <a:off x="4585046"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17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17"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6" name="Shape 8679"/>
          <xdr:cNvSpPr>
            <a:spLocks/>
          </xdr:cNvSpPr>
        </xdr:nvSpPr>
        <xdr:spPr bwMode="auto">
          <a:xfrm>
            <a:off x="4718792" y="2583802"/>
            <a:ext cx="175189" cy="249314"/>
          </a:xfrm>
          <a:custGeom>
            <a:avLst/>
            <a:gdLst>
              <a:gd name="T0" fmla="*/ 23089 w 174942"/>
              <a:gd name="T1" fmla="*/ 0 h 249161"/>
              <a:gd name="T2" fmla="*/ 164109 w 174942"/>
              <a:gd name="T3" fmla="*/ 0 h 249161"/>
              <a:gd name="T4" fmla="*/ 164109 w 174942"/>
              <a:gd name="T5" fmla="*/ 25603 h 249161"/>
              <a:gd name="T6" fmla="*/ 47244 w 174942"/>
              <a:gd name="T7" fmla="*/ 25603 h 249161"/>
              <a:gd name="T8" fmla="*/ 41961 w 174942"/>
              <a:gd name="T9" fmla="*/ 103987 h 249161"/>
              <a:gd name="T10" fmla="*/ 90272 w 174942"/>
              <a:gd name="T11" fmla="*/ 93104 h 249161"/>
              <a:gd name="T12" fmla="*/ 174942 w 174942"/>
              <a:gd name="T13" fmla="*/ 168339 h 249161"/>
              <a:gd name="T14" fmla="*/ 87439 w 174942"/>
              <a:gd name="T15" fmla="*/ 249161 h 249161"/>
              <a:gd name="T16" fmla="*/ 0 w 174942"/>
              <a:gd name="T17" fmla="*/ 210299 h 249161"/>
              <a:gd name="T18" fmla="*/ 18174 w 174942"/>
              <a:gd name="T19" fmla="*/ 190335 h 249161"/>
              <a:gd name="T20" fmla="*/ 87821 w 174942"/>
              <a:gd name="T21" fmla="*/ 223952 h 249161"/>
              <a:gd name="T22" fmla="*/ 146952 w 174942"/>
              <a:gd name="T23" fmla="*/ 169405 h 249161"/>
              <a:gd name="T24" fmla="*/ 86055 w 174942"/>
              <a:gd name="T25" fmla="*/ 117577 h 249161"/>
              <a:gd name="T26" fmla="*/ 34595 w 174942"/>
              <a:gd name="T27" fmla="*/ 131585 h 249161"/>
              <a:gd name="T28" fmla="*/ 16091 w 174942"/>
              <a:gd name="T29" fmla="*/ 119329 h 249161"/>
              <a:gd name="T30" fmla="*/ 23089 w 174942"/>
              <a:gd name="T31" fmla="*/ 0 h 249161"/>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74942"/>
              <a:gd name="T49" fmla="*/ 0 h 249161"/>
              <a:gd name="T50" fmla="*/ 174942 w 174942"/>
              <a:gd name="T51" fmla="*/ 249161 h 249161"/>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h="249161" w="174942">
                <a:moveTo>
                  <a:pt x="23089" y="0"/>
                </a:moveTo>
                <a:lnTo>
                  <a:pt x="164109" y="0"/>
                </a:lnTo>
                <a:lnTo>
                  <a:pt x="164109" y="25603"/>
                </a:lnTo>
                <a:lnTo>
                  <a:pt x="47244" y="25603"/>
                </a:lnTo>
                <a:lnTo>
                  <a:pt x="41961" y="103987"/>
                </a:lnTo>
                <a:cubicBezTo>
                  <a:pt x="56299" y="97625"/>
                  <a:pt x="69939" y="93104"/>
                  <a:pt x="90272" y="93104"/>
                </a:cubicBezTo>
                <a:cubicBezTo>
                  <a:pt x="137820" y="93104"/>
                  <a:pt x="174942" y="121450"/>
                  <a:pt x="174942" y="168339"/>
                </a:cubicBezTo>
                <a:cubicBezTo>
                  <a:pt x="174942" y="216586"/>
                  <a:pt x="138582" y="249161"/>
                  <a:pt x="87439" y="249161"/>
                </a:cubicBezTo>
                <a:cubicBezTo>
                  <a:pt x="52463" y="249161"/>
                  <a:pt x="22009" y="232372"/>
                  <a:pt x="0" y="210299"/>
                </a:cubicBezTo>
                <a:lnTo>
                  <a:pt x="18174" y="190335"/>
                </a:lnTo>
                <a:cubicBezTo>
                  <a:pt x="39510" y="211049"/>
                  <a:pt x="62979" y="223952"/>
                  <a:pt x="87821" y="223952"/>
                </a:cubicBezTo>
                <a:cubicBezTo>
                  <a:pt x="122796" y="223952"/>
                  <a:pt x="146952" y="200851"/>
                  <a:pt x="146952" y="169405"/>
                </a:cubicBezTo>
                <a:cubicBezTo>
                  <a:pt x="146952" y="138570"/>
                  <a:pt x="122098" y="117577"/>
                  <a:pt x="86055" y="117577"/>
                </a:cubicBezTo>
                <a:cubicBezTo>
                  <a:pt x="65418" y="117577"/>
                  <a:pt x="48997" y="123863"/>
                  <a:pt x="34595" y="131585"/>
                </a:cubicBezTo>
                <a:lnTo>
                  <a:pt x="16091" y="119329"/>
                </a:lnTo>
                <a:lnTo>
                  <a:pt x="23089"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7" name="Shape 452303"/>
          <xdr:cNvSpPr>
            <a:spLocks/>
          </xdr:cNvSpPr>
        </xdr:nvSpPr>
        <xdr:spPr bwMode="auto">
          <a:xfrm>
            <a:off x="5042797" y="2709331"/>
            <a:ext cx="97955" cy="28767"/>
          </a:xfrm>
          <a:custGeom>
            <a:avLst/>
            <a:gdLst>
              <a:gd name="T0" fmla="*/ 0 w 97257"/>
              <a:gd name="T1" fmla="*/ 0 h 28372"/>
              <a:gd name="T2" fmla="*/ 97257 w 97257"/>
              <a:gd name="T3" fmla="*/ 0 h 28372"/>
              <a:gd name="T4" fmla="*/ 97257 w 97257"/>
              <a:gd name="T5" fmla="*/ 28372 h 28372"/>
              <a:gd name="T6" fmla="*/ 0 w 97257"/>
              <a:gd name="T7" fmla="*/ 28372 h 28372"/>
              <a:gd name="T8" fmla="*/ 0 w 97257"/>
              <a:gd name="T9" fmla="*/ 0 h 28372"/>
              <a:gd name="T10" fmla="*/ 0 60000 65536"/>
              <a:gd name="T11" fmla="*/ 0 60000 65536"/>
              <a:gd name="T12" fmla="*/ 0 60000 65536"/>
              <a:gd name="T13" fmla="*/ 0 60000 65536"/>
              <a:gd name="T14" fmla="*/ 0 60000 65536"/>
              <a:gd name="T15" fmla="*/ 0 w 97257"/>
              <a:gd name="T16" fmla="*/ 0 h 28372"/>
              <a:gd name="T17" fmla="*/ 97257 w 97257"/>
              <a:gd name="T18" fmla="*/ 28372 h 28372"/>
            </a:gdLst>
            <a:ahLst/>
            <a:cxnLst>
              <a:cxn ang="T10">
                <a:pos x="T0" y="T1"/>
              </a:cxn>
              <a:cxn ang="T11">
                <a:pos x="T2" y="T3"/>
              </a:cxn>
              <a:cxn ang="T12">
                <a:pos x="T4" y="T5"/>
              </a:cxn>
              <a:cxn ang="T13">
                <a:pos x="T6" y="T7"/>
              </a:cxn>
              <a:cxn ang="T14">
                <a:pos x="T8" y="T9"/>
              </a:cxn>
            </a:cxnLst>
            <a:rect l="T15" t="T16" r="T17" b="T18"/>
            <a:pathLst>
              <a:path h="28372" w="97257">
                <a:moveTo>
                  <a:pt x="0" y="0"/>
                </a:moveTo>
                <a:lnTo>
                  <a:pt x="97257" y="0"/>
                </a:lnTo>
                <a:lnTo>
                  <a:pt x="97257" y="28372"/>
                </a:lnTo>
                <a:lnTo>
                  <a:pt x="0" y="28372"/>
                </a:lnTo>
                <a:lnTo>
                  <a:pt x="0" y="0"/>
                </a:lnTo>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8" name="Shape 8681"/>
          <xdr:cNvSpPr>
            <a:spLocks/>
          </xdr:cNvSpPr>
        </xdr:nvSpPr>
        <xdr:spPr bwMode="auto">
          <a:xfrm>
            <a:off x="5285800" y="2580315"/>
            <a:ext cx="171421" cy="248442"/>
          </a:xfrm>
          <a:custGeom>
            <a:avLst/>
            <a:gdLst>
              <a:gd name="T0" fmla="*/ 92722 w 171107"/>
              <a:gd name="T1" fmla="*/ 0 h 248412"/>
              <a:gd name="T2" fmla="*/ 168643 w 171107"/>
              <a:gd name="T3" fmla="*/ 69583 h 248412"/>
              <a:gd name="T4" fmla="*/ 106756 w 171107"/>
              <a:gd name="T5" fmla="*/ 165126 h 248412"/>
              <a:gd name="T6" fmla="*/ 41275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7 w 171107"/>
              <a:gd name="T17" fmla="*/ 148704 h 248412"/>
              <a:gd name="T18" fmla="*/ 139953 w 171107"/>
              <a:gd name="T19" fmla="*/ 71717 h 248412"/>
              <a:gd name="T20" fmla="*/ 90652 w 171107"/>
              <a:gd name="T21" fmla="*/ 24778 h 248412"/>
              <a:gd name="T22" fmla="*/ 24854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47" y="0"/>
                  <a:pt x="168643" y="29375"/>
                  <a:pt x="168643" y="69583"/>
                </a:cubicBezTo>
                <a:cubicBezTo>
                  <a:pt x="168643" y="105702"/>
                  <a:pt x="149783" y="127699"/>
                  <a:pt x="106756" y="165126"/>
                </a:cubicBezTo>
                <a:lnTo>
                  <a:pt x="41275" y="223190"/>
                </a:lnTo>
                <a:lnTo>
                  <a:pt x="171107" y="223190"/>
                </a:lnTo>
                <a:lnTo>
                  <a:pt x="171107" y="248412"/>
                </a:lnTo>
                <a:lnTo>
                  <a:pt x="0" y="248412"/>
                </a:lnTo>
                <a:lnTo>
                  <a:pt x="0" y="227089"/>
                </a:lnTo>
                <a:lnTo>
                  <a:pt x="88887" y="148704"/>
                </a:lnTo>
                <a:cubicBezTo>
                  <a:pt x="126314" y="115126"/>
                  <a:pt x="139953" y="96241"/>
                  <a:pt x="139953" y="71717"/>
                </a:cubicBezTo>
                <a:cubicBezTo>
                  <a:pt x="139953" y="43028"/>
                  <a:pt x="117195" y="24778"/>
                  <a:pt x="90652" y="24778"/>
                </a:cubicBezTo>
                <a:cubicBezTo>
                  <a:pt x="62661" y="24778"/>
                  <a:pt x="44411" y="39510"/>
                  <a:pt x="24854"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39" name="Shape 8682"/>
          <xdr:cNvSpPr>
            <a:spLocks/>
          </xdr:cNvSpPr>
        </xdr:nvSpPr>
        <xdr:spPr bwMode="auto">
          <a:xfrm>
            <a:off x="5500548" y="2579443"/>
            <a:ext cx="103606" cy="253673"/>
          </a:xfrm>
          <a:custGeom>
            <a:avLst/>
            <a:gdLst>
              <a:gd name="T0" fmla="*/ 103391 w 103391"/>
              <a:gd name="T1" fmla="*/ 0 h 253316"/>
              <a:gd name="T2" fmla="*/ 103391 w 103391"/>
              <a:gd name="T3" fmla="*/ 25217 h 253316"/>
              <a:gd name="T4" fmla="*/ 103225 w 103391"/>
              <a:gd name="T5" fmla="*/ 25173 h 253316"/>
              <a:gd name="T6" fmla="*/ 28689 w 103391"/>
              <a:gd name="T7" fmla="*/ 126252 h 253316"/>
              <a:gd name="T8" fmla="*/ 72816 w 103391"/>
              <a:gd name="T9" fmla="*/ 219825 h 253316"/>
              <a:gd name="T10" fmla="*/ 103391 w 103391"/>
              <a:gd name="T11" fmla="*/ 227964 h 253316"/>
              <a:gd name="T12" fmla="*/ 103391 w 103391"/>
              <a:gd name="T13" fmla="*/ 253296 h 253316"/>
              <a:gd name="T14" fmla="*/ 103225 w 103391"/>
              <a:gd name="T15" fmla="*/ 253316 h 253316"/>
              <a:gd name="T16" fmla="*/ 0 w 103391"/>
              <a:gd name="T17" fmla="*/ 127002 h 253316"/>
              <a:gd name="T18" fmla="*/ 81267 w 103391"/>
              <a:gd name="T19" fmla="*/ 2570 h 253316"/>
              <a:gd name="T20" fmla="*/ 103391 w 103391"/>
              <a:gd name="T21" fmla="*/ 0 h 253316"/>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91"/>
              <a:gd name="T34" fmla="*/ 0 h 253316"/>
              <a:gd name="T35" fmla="*/ 103391 w 103391"/>
              <a:gd name="T36" fmla="*/ 253316 h 25331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16" w="103391">
                <a:moveTo>
                  <a:pt x="103391" y="0"/>
                </a:moveTo>
                <a:lnTo>
                  <a:pt x="103391" y="25217"/>
                </a:lnTo>
                <a:lnTo>
                  <a:pt x="103225" y="25173"/>
                </a:lnTo>
                <a:cubicBezTo>
                  <a:pt x="57365" y="25173"/>
                  <a:pt x="28689" y="72023"/>
                  <a:pt x="28689" y="126252"/>
                </a:cubicBezTo>
                <a:cubicBezTo>
                  <a:pt x="28689" y="166962"/>
                  <a:pt x="45206" y="203900"/>
                  <a:pt x="72816" y="219825"/>
                </a:cubicBezTo>
                <a:lnTo>
                  <a:pt x="103391" y="227964"/>
                </a:lnTo>
                <a:lnTo>
                  <a:pt x="103391" y="253296"/>
                </a:lnTo>
                <a:lnTo>
                  <a:pt x="103225" y="253316"/>
                </a:lnTo>
                <a:cubicBezTo>
                  <a:pt x="39891" y="253316"/>
                  <a:pt x="0" y="195950"/>
                  <a:pt x="0" y="127002"/>
                </a:cubicBezTo>
                <a:cubicBezTo>
                  <a:pt x="0" y="66683"/>
                  <a:pt x="31056" y="14639"/>
                  <a:pt x="81267" y="2570"/>
                </a:cubicBezTo>
                <a:lnTo>
                  <a:pt x="103391"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0" name="Shape 8683"/>
          <xdr:cNvSpPr>
            <a:spLocks/>
          </xdr:cNvSpPr>
        </xdr:nvSpPr>
        <xdr:spPr bwMode="auto">
          <a:xfrm>
            <a:off x="5604154" y="2579443"/>
            <a:ext cx="103606" cy="253673"/>
          </a:xfrm>
          <a:custGeom>
            <a:avLst/>
            <a:gdLst>
              <a:gd name="T0" fmla="*/ 533 w 103378"/>
              <a:gd name="T1" fmla="*/ 0 h 253358"/>
              <a:gd name="T2" fmla="*/ 103378 w 103378"/>
              <a:gd name="T3" fmla="*/ 126314 h 253358"/>
              <a:gd name="T4" fmla="*/ 22362 w 103378"/>
              <a:gd name="T5" fmla="*/ 250746 h 253358"/>
              <a:gd name="T6" fmla="*/ 0 w 103378"/>
              <a:gd name="T7" fmla="*/ 253358 h 253358"/>
              <a:gd name="T8" fmla="*/ 0 w 103378"/>
              <a:gd name="T9" fmla="*/ 228026 h 253358"/>
              <a:gd name="T10" fmla="*/ 533 w 103378"/>
              <a:gd name="T11" fmla="*/ 228168 h 253358"/>
              <a:gd name="T12" fmla="*/ 74702 w 103378"/>
              <a:gd name="T13" fmla="*/ 127064 h 253358"/>
              <a:gd name="T14" fmla="*/ 30848 w 103378"/>
              <a:gd name="T15" fmla="*/ 33564 h 253358"/>
              <a:gd name="T16" fmla="*/ 0 w 103378"/>
              <a:gd name="T17" fmla="*/ 25279 h 253358"/>
              <a:gd name="T18" fmla="*/ 0 w 103378"/>
              <a:gd name="T19" fmla="*/ 62 h 253358"/>
              <a:gd name="T20" fmla="*/ 533 w 103378"/>
              <a:gd name="T21" fmla="*/ 0 h 253358"/>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03378"/>
              <a:gd name="T34" fmla="*/ 0 h 253358"/>
              <a:gd name="T35" fmla="*/ 103378 w 103378"/>
              <a:gd name="T36" fmla="*/ 253358 h 253358"/>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h="253358" w="103378">
                <a:moveTo>
                  <a:pt x="533" y="0"/>
                </a:moveTo>
                <a:cubicBezTo>
                  <a:pt x="63500" y="0"/>
                  <a:pt x="103378" y="57429"/>
                  <a:pt x="103378" y="126314"/>
                </a:cubicBezTo>
                <a:cubicBezTo>
                  <a:pt x="103378" y="186644"/>
                  <a:pt x="72312" y="238680"/>
                  <a:pt x="22362" y="250746"/>
                </a:cubicBezTo>
                <a:lnTo>
                  <a:pt x="0" y="253358"/>
                </a:lnTo>
                <a:lnTo>
                  <a:pt x="0" y="228026"/>
                </a:lnTo>
                <a:lnTo>
                  <a:pt x="533" y="228168"/>
                </a:lnTo>
                <a:cubicBezTo>
                  <a:pt x="46380" y="228168"/>
                  <a:pt x="74702" y="180911"/>
                  <a:pt x="74702" y="127064"/>
                </a:cubicBezTo>
                <a:cubicBezTo>
                  <a:pt x="74702" y="86630"/>
                  <a:pt x="58342" y="49568"/>
                  <a:pt x="30848" y="33564"/>
                </a:cubicBezTo>
                <a:lnTo>
                  <a:pt x="0" y="25279"/>
                </a:lnTo>
                <a:lnTo>
                  <a:pt x="0" y="62"/>
                </a:lnTo>
                <a:lnTo>
                  <a:pt x="533"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1" name="Shape 8684"/>
          <xdr:cNvSpPr>
            <a:spLocks/>
          </xdr:cNvSpPr>
        </xdr:nvSpPr>
        <xdr:spPr bwMode="auto">
          <a:xfrm>
            <a:off x="5745435" y="2580315"/>
            <a:ext cx="171421" cy="248442"/>
          </a:xfrm>
          <a:custGeom>
            <a:avLst/>
            <a:gdLst>
              <a:gd name="T0" fmla="*/ 92722 w 171107"/>
              <a:gd name="T1" fmla="*/ 0 h 248412"/>
              <a:gd name="T2" fmla="*/ 168643 w 171107"/>
              <a:gd name="T3" fmla="*/ 69583 h 248412"/>
              <a:gd name="T4" fmla="*/ 106743 w 171107"/>
              <a:gd name="T5" fmla="*/ 165126 h 248412"/>
              <a:gd name="T6" fmla="*/ 41263 w 171107"/>
              <a:gd name="T7" fmla="*/ 223190 h 248412"/>
              <a:gd name="T8" fmla="*/ 171107 w 171107"/>
              <a:gd name="T9" fmla="*/ 223190 h 248412"/>
              <a:gd name="T10" fmla="*/ 171107 w 171107"/>
              <a:gd name="T11" fmla="*/ 248412 h 248412"/>
              <a:gd name="T12" fmla="*/ 0 w 171107"/>
              <a:gd name="T13" fmla="*/ 248412 h 248412"/>
              <a:gd name="T14" fmla="*/ 0 w 171107"/>
              <a:gd name="T15" fmla="*/ 227089 h 248412"/>
              <a:gd name="T16" fmla="*/ 88888 w 171107"/>
              <a:gd name="T17" fmla="*/ 148704 h 248412"/>
              <a:gd name="T18" fmla="*/ 139954 w 171107"/>
              <a:gd name="T19" fmla="*/ 71717 h 248412"/>
              <a:gd name="T20" fmla="*/ 90653 w 171107"/>
              <a:gd name="T21" fmla="*/ 24778 h 248412"/>
              <a:gd name="T22" fmla="*/ 24841 w 171107"/>
              <a:gd name="T23" fmla="*/ 66802 h 248412"/>
              <a:gd name="T24" fmla="*/ 4521 w 171107"/>
              <a:gd name="T25" fmla="*/ 52096 h 248412"/>
              <a:gd name="T26" fmla="*/ 92722 w 171107"/>
              <a:gd name="T27" fmla="*/ 0 h 248412"/>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71107"/>
              <a:gd name="T43" fmla="*/ 0 h 248412"/>
              <a:gd name="T44" fmla="*/ 171107 w 171107"/>
              <a:gd name="T45" fmla="*/ 248412 h 248412"/>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248412" w="171107">
                <a:moveTo>
                  <a:pt x="92722" y="0"/>
                </a:moveTo>
                <a:cubicBezTo>
                  <a:pt x="137198" y="0"/>
                  <a:pt x="168643" y="29375"/>
                  <a:pt x="168643" y="69583"/>
                </a:cubicBezTo>
                <a:cubicBezTo>
                  <a:pt x="168643" y="105702"/>
                  <a:pt x="149784" y="127699"/>
                  <a:pt x="106743" y="165126"/>
                </a:cubicBezTo>
                <a:lnTo>
                  <a:pt x="41263" y="223190"/>
                </a:lnTo>
                <a:lnTo>
                  <a:pt x="171107" y="223190"/>
                </a:lnTo>
                <a:lnTo>
                  <a:pt x="171107" y="248412"/>
                </a:lnTo>
                <a:lnTo>
                  <a:pt x="0" y="248412"/>
                </a:lnTo>
                <a:lnTo>
                  <a:pt x="0" y="227089"/>
                </a:lnTo>
                <a:lnTo>
                  <a:pt x="88888" y="148704"/>
                </a:lnTo>
                <a:cubicBezTo>
                  <a:pt x="126314" y="115126"/>
                  <a:pt x="139954" y="96241"/>
                  <a:pt x="139954" y="71717"/>
                </a:cubicBezTo>
                <a:cubicBezTo>
                  <a:pt x="139954" y="43028"/>
                  <a:pt x="117183" y="24778"/>
                  <a:pt x="90653" y="24778"/>
                </a:cubicBezTo>
                <a:cubicBezTo>
                  <a:pt x="62662" y="24778"/>
                  <a:pt x="44412" y="39510"/>
                  <a:pt x="24841" y="66802"/>
                </a:cubicBezTo>
                <a:lnTo>
                  <a:pt x="4521" y="52096"/>
                </a:lnTo>
                <a:cubicBezTo>
                  <a:pt x="26619" y="19253"/>
                  <a:pt x="49695" y="0"/>
                  <a:pt x="92722"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2" name="Shape 8685"/>
          <xdr:cNvSpPr>
            <a:spLocks/>
          </xdr:cNvSpPr>
        </xdr:nvSpPr>
        <xdr:spPr bwMode="auto">
          <a:xfrm>
            <a:off x="5948880" y="2582058"/>
            <a:ext cx="81001" cy="246699"/>
          </a:xfrm>
          <a:custGeom>
            <a:avLst/>
            <a:gdLst>
              <a:gd name="T0" fmla="*/ 59817 w 80137"/>
              <a:gd name="T1" fmla="*/ 0 h 246647"/>
              <a:gd name="T2" fmla="*/ 80137 w 80137"/>
              <a:gd name="T3" fmla="*/ 0 h 246647"/>
              <a:gd name="T4" fmla="*/ 80137 w 80137"/>
              <a:gd name="T5" fmla="*/ 246647 h 246647"/>
              <a:gd name="T6" fmla="*/ 52832 w 80137"/>
              <a:gd name="T7" fmla="*/ 246647 h 246647"/>
              <a:gd name="T8" fmla="*/ 52832 w 80137"/>
              <a:gd name="T9" fmla="*/ 28689 h 246647"/>
              <a:gd name="T10" fmla="*/ 6604 w 80137"/>
              <a:gd name="T11" fmla="*/ 43040 h 246647"/>
              <a:gd name="T12" fmla="*/ 0 w 80137"/>
              <a:gd name="T13" fmla="*/ 20625 h 246647"/>
              <a:gd name="T14" fmla="*/ 59817 w 80137"/>
              <a:gd name="T15" fmla="*/ 0 h 246647"/>
              <a:gd name="T16" fmla="*/ 0 60000 65536"/>
              <a:gd name="T17" fmla="*/ 0 60000 65536"/>
              <a:gd name="T18" fmla="*/ 0 60000 65536"/>
              <a:gd name="T19" fmla="*/ 0 60000 65536"/>
              <a:gd name="T20" fmla="*/ 0 60000 65536"/>
              <a:gd name="T21" fmla="*/ 0 60000 65536"/>
              <a:gd name="T22" fmla="*/ 0 60000 65536"/>
              <a:gd name="T23" fmla="*/ 0 60000 65536"/>
              <a:gd name="T24" fmla="*/ 0 w 80137"/>
              <a:gd name="T25" fmla="*/ 0 h 246647"/>
              <a:gd name="T26" fmla="*/ 80137 w 80137"/>
              <a:gd name="T27" fmla="*/ 246647 h 246647"/>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h="246647" w="80137">
                <a:moveTo>
                  <a:pt x="59817" y="0"/>
                </a:moveTo>
                <a:lnTo>
                  <a:pt x="80137" y="0"/>
                </a:lnTo>
                <a:lnTo>
                  <a:pt x="80137" y="246647"/>
                </a:lnTo>
                <a:lnTo>
                  <a:pt x="52832" y="246647"/>
                </a:lnTo>
                <a:lnTo>
                  <a:pt x="52832" y="28689"/>
                </a:lnTo>
                <a:lnTo>
                  <a:pt x="6604" y="43040"/>
                </a:lnTo>
                <a:lnTo>
                  <a:pt x="0" y="20625"/>
                </a:lnTo>
                <a:lnTo>
                  <a:pt x="59817"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3" name="Shape 8686"/>
          <xdr:cNvSpPr>
            <a:spLocks/>
          </xdr:cNvSpPr>
        </xdr:nvSpPr>
        <xdr:spPr bwMode="auto">
          <a:xfrm>
            <a:off x="2627830" y="1712946"/>
            <a:ext cx="570776" cy="647694"/>
          </a:xfrm>
          <a:custGeom>
            <a:avLst/>
            <a:gdLst>
              <a:gd name="T0" fmla="*/ 303530 w 571563"/>
              <a:gd name="T1" fmla="*/ 0 h 648055"/>
              <a:gd name="T2" fmla="*/ 460413 w 571563"/>
              <a:gd name="T3" fmla="*/ 38684 h 648055"/>
              <a:gd name="T4" fmla="*/ 568985 w 571563"/>
              <a:gd name="T5" fmla="*/ 150025 h 648055"/>
              <a:gd name="T6" fmla="*/ 449719 w 571563"/>
              <a:gd name="T7" fmla="*/ 214566 h 648055"/>
              <a:gd name="T8" fmla="*/ 390969 w 571563"/>
              <a:gd name="T9" fmla="*/ 150850 h 648055"/>
              <a:gd name="T10" fmla="*/ 309067 w 571563"/>
              <a:gd name="T11" fmla="*/ 130340 h 648055"/>
              <a:gd name="T12" fmla="*/ 190043 w 571563"/>
              <a:gd name="T13" fmla="*/ 181432 h 648055"/>
              <a:gd name="T14" fmla="*/ 147904 w 571563"/>
              <a:gd name="T15" fmla="*/ 324841 h 648055"/>
              <a:gd name="T16" fmla="*/ 188976 w 571563"/>
              <a:gd name="T17" fmla="*/ 468516 h 648055"/>
              <a:gd name="T18" fmla="*/ 305232 w 571563"/>
              <a:gd name="T19" fmla="*/ 519354 h 648055"/>
              <a:gd name="T20" fmla="*/ 400774 w 571563"/>
              <a:gd name="T21" fmla="*/ 489407 h 648055"/>
              <a:gd name="T22" fmla="*/ 442049 w 571563"/>
              <a:gd name="T23" fmla="*/ 408267 h 648055"/>
              <a:gd name="T24" fmla="*/ 307810 w 571563"/>
              <a:gd name="T25" fmla="*/ 408267 h 648055"/>
              <a:gd name="T26" fmla="*/ 307810 w 571563"/>
              <a:gd name="T27" fmla="*/ 288112 h 648055"/>
              <a:gd name="T28" fmla="*/ 571563 w 571563"/>
              <a:gd name="T29" fmla="*/ 288112 h 648055"/>
              <a:gd name="T30" fmla="*/ 571563 w 571563"/>
              <a:gd name="T31" fmla="*/ 633082 h 648055"/>
              <a:gd name="T32" fmla="*/ 458711 w 571563"/>
              <a:gd name="T33" fmla="*/ 633082 h 648055"/>
              <a:gd name="T34" fmla="*/ 453123 w 571563"/>
              <a:gd name="T35" fmla="*/ 573697 h 648055"/>
              <a:gd name="T36" fmla="*/ 373228 w 571563"/>
              <a:gd name="T37" fmla="*/ 629247 h 648055"/>
              <a:gd name="T38" fmla="*/ 269316 w 571563"/>
              <a:gd name="T39" fmla="*/ 648055 h 648055"/>
              <a:gd name="T40" fmla="*/ 72923 w 571563"/>
              <a:gd name="T41" fmla="*/ 563207 h 648055"/>
              <a:gd name="T42" fmla="*/ 0 w 571563"/>
              <a:gd name="T43" fmla="*/ 333845 h 648055"/>
              <a:gd name="T44" fmla="*/ 81216 w 571563"/>
              <a:gd name="T45" fmla="*/ 89078 h 648055"/>
              <a:gd name="T46" fmla="*/ 303530 w 571563"/>
              <a:gd name="T47" fmla="*/ 0 h 648055"/>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w 571563"/>
              <a:gd name="T73" fmla="*/ 0 h 648055"/>
              <a:gd name="T74" fmla="*/ 571563 w 571563"/>
              <a:gd name="T75" fmla="*/ 648055 h 648055"/>
            </a:gdLst>
            <a:ahLst/>
            <a:cxnLst>
              <a:cxn ang="T48">
                <a:pos x="T0" y="T1"/>
              </a:cxn>
              <a:cxn ang="T49">
                <a:pos x="T2" y="T3"/>
              </a:cxn>
              <a:cxn ang="T50">
                <a:pos x="T4" y="T5"/>
              </a:cxn>
              <a:cxn ang="T51">
                <a:pos x="T6" y="T7"/>
              </a:cxn>
              <a:cxn ang="T52">
                <a:pos x="T8" y="T9"/>
              </a:cxn>
              <a:cxn ang="T53">
                <a:pos x="T10" y="T11"/>
              </a:cxn>
              <a:cxn ang="T54">
                <a:pos x="T12" y="T13"/>
              </a:cxn>
              <a:cxn ang="T55">
                <a:pos x="T14" y="T15"/>
              </a:cxn>
              <a:cxn ang="T56">
                <a:pos x="T16" y="T17"/>
              </a:cxn>
              <a:cxn ang="T57">
                <a:pos x="T18" y="T19"/>
              </a:cxn>
              <a:cxn ang="T58">
                <a:pos x="T20" y="T21"/>
              </a:cxn>
              <a:cxn ang="T59">
                <a:pos x="T22" y="T23"/>
              </a:cxn>
              <a:cxn ang="T60">
                <a:pos x="T24" y="T25"/>
              </a:cxn>
              <a:cxn ang="T61">
                <a:pos x="T26" y="T27"/>
              </a:cxn>
              <a:cxn ang="T62">
                <a:pos x="T28" y="T29"/>
              </a:cxn>
              <a:cxn ang="T63">
                <a:pos x="T30" y="T31"/>
              </a:cxn>
              <a:cxn ang="T64">
                <a:pos x="T32" y="T33"/>
              </a:cxn>
              <a:cxn ang="T65">
                <a:pos x="T34" y="T35"/>
              </a:cxn>
              <a:cxn ang="T66">
                <a:pos x="T36" y="T37"/>
              </a:cxn>
              <a:cxn ang="T67">
                <a:pos x="T38" y="T39"/>
              </a:cxn>
              <a:cxn ang="T68">
                <a:pos x="T40" y="T41"/>
              </a:cxn>
              <a:cxn ang="T69">
                <a:pos x="T42" y="T43"/>
              </a:cxn>
              <a:cxn ang="T70">
                <a:pos x="T44" y="T45"/>
              </a:cxn>
              <a:cxn ang="T71">
                <a:pos x="T46" y="T47"/>
              </a:cxn>
            </a:cxnLst>
            <a:rect l="T72" t="T73" r="T74" b="T75"/>
            <a:pathLst>
              <a:path h="648055" w="571563">
                <a:moveTo>
                  <a:pt x="303530" y="0"/>
                </a:moveTo>
                <a:cubicBezTo>
                  <a:pt x="362534" y="0"/>
                  <a:pt x="414807" y="12903"/>
                  <a:pt x="460413" y="38684"/>
                </a:cubicBezTo>
                <a:cubicBezTo>
                  <a:pt x="506019" y="64478"/>
                  <a:pt x="542188" y="101600"/>
                  <a:pt x="568985" y="150025"/>
                </a:cubicBezTo>
                <a:lnTo>
                  <a:pt x="449719" y="214566"/>
                </a:lnTo>
                <a:cubicBezTo>
                  <a:pt x="433184" y="185826"/>
                  <a:pt x="413614" y="164567"/>
                  <a:pt x="390969" y="150850"/>
                </a:cubicBezTo>
                <a:cubicBezTo>
                  <a:pt x="368262" y="137198"/>
                  <a:pt x="341020" y="130340"/>
                  <a:pt x="309067" y="130340"/>
                </a:cubicBezTo>
                <a:cubicBezTo>
                  <a:pt x="257797" y="130340"/>
                  <a:pt x="218110" y="147396"/>
                  <a:pt x="190043" y="181432"/>
                </a:cubicBezTo>
                <a:cubicBezTo>
                  <a:pt x="161925" y="215519"/>
                  <a:pt x="147904" y="263322"/>
                  <a:pt x="147904" y="324841"/>
                </a:cubicBezTo>
                <a:cubicBezTo>
                  <a:pt x="147904" y="386740"/>
                  <a:pt x="161607" y="434556"/>
                  <a:pt x="188976" y="468516"/>
                </a:cubicBezTo>
                <a:cubicBezTo>
                  <a:pt x="216345" y="502425"/>
                  <a:pt x="255092" y="519354"/>
                  <a:pt x="305232" y="519354"/>
                </a:cubicBezTo>
                <a:cubicBezTo>
                  <a:pt x="344551" y="519354"/>
                  <a:pt x="376428" y="509410"/>
                  <a:pt x="400774" y="489407"/>
                </a:cubicBezTo>
                <a:cubicBezTo>
                  <a:pt x="425120" y="469532"/>
                  <a:pt x="438899" y="442417"/>
                  <a:pt x="442049" y="408267"/>
                </a:cubicBezTo>
                <a:lnTo>
                  <a:pt x="307810" y="408267"/>
                </a:lnTo>
                <a:lnTo>
                  <a:pt x="307810" y="288112"/>
                </a:lnTo>
                <a:lnTo>
                  <a:pt x="571563" y="288112"/>
                </a:lnTo>
                <a:lnTo>
                  <a:pt x="571563" y="633082"/>
                </a:lnTo>
                <a:lnTo>
                  <a:pt x="458711" y="633082"/>
                </a:lnTo>
                <a:lnTo>
                  <a:pt x="453123" y="573697"/>
                </a:lnTo>
                <a:cubicBezTo>
                  <a:pt x="430911" y="598157"/>
                  <a:pt x="404228" y="616725"/>
                  <a:pt x="373228" y="629247"/>
                </a:cubicBezTo>
                <a:cubicBezTo>
                  <a:pt x="342150" y="641769"/>
                  <a:pt x="307492" y="648055"/>
                  <a:pt x="269316" y="648055"/>
                </a:cubicBezTo>
                <a:cubicBezTo>
                  <a:pt x="186969" y="648055"/>
                  <a:pt x="121475" y="619747"/>
                  <a:pt x="72923" y="563207"/>
                </a:cubicBezTo>
                <a:cubicBezTo>
                  <a:pt x="24295" y="506641"/>
                  <a:pt x="0" y="430149"/>
                  <a:pt x="0" y="333845"/>
                </a:cubicBezTo>
                <a:cubicBezTo>
                  <a:pt x="0" y="230111"/>
                  <a:pt x="27063" y="148590"/>
                  <a:pt x="81216" y="89078"/>
                </a:cubicBezTo>
                <a:cubicBezTo>
                  <a:pt x="135382" y="29692"/>
                  <a:pt x="209486" y="0"/>
                  <a:pt x="303530"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4" name="Shape 8687"/>
          <xdr:cNvSpPr>
            <a:spLocks/>
          </xdr:cNvSpPr>
        </xdr:nvSpPr>
        <xdr:spPr bwMode="auto">
          <a:xfrm>
            <a:off x="3309747" y="1727765"/>
            <a:ext cx="514264" cy="632875"/>
          </a:xfrm>
          <a:custGeom>
            <a:avLst/>
            <a:gdLst>
              <a:gd name="T0" fmla="*/ 0 w 513804"/>
              <a:gd name="T1" fmla="*/ 0 h 633082"/>
              <a:gd name="T2" fmla="*/ 146202 w 513804"/>
              <a:gd name="T3" fmla="*/ 0 h 633082"/>
              <a:gd name="T4" fmla="*/ 146202 w 513804"/>
              <a:gd name="T5" fmla="*/ 338125 h 633082"/>
              <a:gd name="T6" fmla="*/ 170980 w 513804"/>
              <a:gd name="T7" fmla="*/ 472986 h 633082"/>
              <a:gd name="T8" fmla="*/ 256464 w 513804"/>
              <a:gd name="T9" fmla="*/ 510413 h 633082"/>
              <a:gd name="T10" fmla="*/ 342392 w 513804"/>
              <a:gd name="T11" fmla="*/ 472287 h 633082"/>
              <a:gd name="T12" fmla="*/ 367614 w 513804"/>
              <a:gd name="T13" fmla="*/ 338125 h 633082"/>
              <a:gd name="T14" fmla="*/ 367614 w 513804"/>
              <a:gd name="T15" fmla="*/ 0 h 633082"/>
              <a:gd name="T16" fmla="*/ 513804 w 513804"/>
              <a:gd name="T17" fmla="*/ 0 h 633082"/>
              <a:gd name="T18" fmla="*/ 513804 w 513804"/>
              <a:gd name="T19" fmla="*/ 354787 h 633082"/>
              <a:gd name="T20" fmla="*/ 501231 w 513804"/>
              <a:gd name="T21" fmla="*/ 476821 h 633082"/>
              <a:gd name="T22" fmla="*/ 459524 w 513804"/>
              <a:gd name="T23" fmla="*/ 555269 h 633082"/>
              <a:gd name="T24" fmla="*/ 374485 w 513804"/>
              <a:gd name="T25" fmla="*/ 612953 h 633082"/>
              <a:gd name="T26" fmla="*/ 256464 w 513804"/>
              <a:gd name="T27" fmla="*/ 633082 h 633082"/>
              <a:gd name="T28" fmla="*/ 139586 w 513804"/>
              <a:gd name="T29" fmla="*/ 612953 h 633082"/>
              <a:gd name="T30" fmla="*/ 54292 w 513804"/>
              <a:gd name="T31" fmla="*/ 555269 h 633082"/>
              <a:gd name="T32" fmla="*/ 12586 w 513804"/>
              <a:gd name="T33" fmla="*/ 476453 h 633082"/>
              <a:gd name="T34" fmla="*/ 0 w 513804"/>
              <a:gd name="T35" fmla="*/ 354787 h 633082"/>
              <a:gd name="T36" fmla="*/ 0 w 513804"/>
              <a:gd name="T37" fmla="*/ 0 h 633082"/>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w 513804"/>
              <a:gd name="T58" fmla="*/ 0 h 633082"/>
              <a:gd name="T59" fmla="*/ 513804 w 513804"/>
              <a:gd name="T60" fmla="*/ 633082 h 633082"/>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T57" t="T58" r="T59" b="T60"/>
            <a:pathLst>
              <a:path h="633082" w="513804">
                <a:moveTo>
                  <a:pt x="0" y="0"/>
                </a:moveTo>
                <a:lnTo>
                  <a:pt x="146202" y="0"/>
                </a:lnTo>
                <a:lnTo>
                  <a:pt x="146202" y="338125"/>
                </a:lnTo>
                <a:cubicBezTo>
                  <a:pt x="146202" y="403098"/>
                  <a:pt x="154445" y="448018"/>
                  <a:pt x="170980" y="472986"/>
                </a:cubicBezTo>
                <a:cubicBezTo>
                  <a:pt x="187528" y="497954"/>
                  <a:pt x="216014" y="510413"/>
                  <a:pt x="256464" y="510413"/>
                </a:cubicBezTo>
                <a:cubicBezTo>
                  <a:pt x="296977" y="510413"/>
                  <a:pt x="325603" y="497713"/>
                  <a:pt x="342392" y="472287"/>
                </a:cubicBezTo>
                <a:cubicBezTo>
                  <a:pt x="359194" y="447002"/>
                  <a:pt x="367614" y="402222"/>
                  <a:pt x="367614" y="338125"/>
                </a:cubicBezTo>
                <a:lnTo>
                  <a:pt x="367614" y="0"/>
                </a:lnTo>
                <a:lnTo>
                  <a:pt x="513804" y="0"/>
                </a:lnTo>
                <a:lnTo>
                  <a:pt x="513804" y="354787"/>
                </a:lnTo>
                <a:cubicBezTo>
                  <a:pt x="513804" y="406121"/>
                  <a:pt x="509600" y="446761"/>
                  <a:pt x="501231" y="476821"/>
                </a:cubicBezTo>
                <a:cubicBezTo>
                  <a:pt x="492811" y="506895"/>
                  <a:pt x="478905" y="533057"/>
                  <a:pt x="459524" y="555269"/>
                </a:cubicBezTo>
                <a:cubicBezTo>
                  <a:pt x="437578" y="580365"/>
                  <a:pt x="409270" y="599618"/>
                  <a:pt x="374485" y="612953"/>
                </a:cubicBezTo>
                <a:cubicBezTo>
                  <a:pt x="339699" y="626415"/>
                  <a:pt x="300381" y="633082"/>
                  <a:pt x="256464" y="633082"/>
                </a:cubicBezTo>
                <a:cubicBezTo>
                  <a:pt x="213195" y="633082"/>
                  <a:pt x="174193" y="626415"/>
                  <a:pt x="139586" y="612953"/>
                </a:cubicBezTo>
                <a:cubicBezTo>
                  <a:pt x="104927" y="599618"/>
                  <a:pt x="76492" y="580365"/>
                  <a:pt x="54292" y="555269"/>
                </a:cubicBezTo>
                <a:cubicBezTo>
                  <a:pt x="34912" y="532740"/>
                  <a:pt x="21018" y="506514"/>
                  <a:pt x="12586" y="476453"/>
                </a:cubicBezTo>
                <a:cubicBezTo>
                  <a:pt x="4216" y="446380"/>
                  <a:pt x="0" y="405803"/>
                  <a:pt x="0" y="354787"/>
                </a:cubicBez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5" name="Shape 8688"/>
          <xdr:cNvSpPr>
            <a:spLocks/>
          </xdr:cNvSpPr>
        </xdr:nvSpPr>
        <xdr:spPr bwMode="auto">
          <a:xfrm>
            <a:off x="3957757" y="1727765"/>
            <a:ext cx="474705" cy="618055"/>
          </a:xfrm>
          <a:custGeom>
            <a:avLst/>
            <a:gdLst>
              <a:gd name="T0" fmla="*/ 0 w 475387"/>
              <a:gd name="T1" fmla="*/ 0 h 618109"/>
              <a:gd name="T2" fmla="*/ 448463 w 475387"/>
              <a:gd name="T3" fmla="*/ 0 h 618109"/>
              <a:gd name="T4" fmla="*/ 448463 w 475387"/>
              <a:gd name="T5" fmla="*/ 120092 h 618109"/>
              <a:gd name="T6" fmla="*/ 146202 w 475387"/>
              <a:gd name="T7" fmla="*/ 120092 h 618109"/>
              <a:gd name="T8" fmla="*/ 146202 w 475387"/>
              <a:gd name="T9" fmla="*/ 234633 h 618109"/>
              <a:gd name="T10" fmla="*/ 417640 w 475387"/>
              <a:gd name="T11" fmla="*/ 234633 h 618109"/>
              <a:gd name="T12" fmla="*/ 417640 w 475387"/>
              <a:gd name="T13" fmla="*/ 350076 h 618109"/>
              <a:gd name="T14" fmla="*/ 146202 w 475387"/>
              <a:gd name="T15" fmla="*/ 350076 h 618109"/>
              <a:gd name="T16" fmla="*/ 146202 w 475387"/>
              <a:gd name="T17" fmla="*/ 497967 h 618109"/>
              <a:gd name="T18" fmla="*/ 475387 w 475387"/>
              <a:gd name="T19" fmla="*/ 497967 h 618109"/>
              <a:gd name="T20" fmla="*/ 475387 w 475387"/>
              <a:gd name="T21" fmla="*/ 618109 h 618109"/>
              <a:gd name="T22" fmla="*/ 0 w 475387"/>
              <a:gd name="T23" fmla="*/ 618109 h 618109"/>
              <a:gd name="T24" fmla="*/ 0 w 475387"/>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87"/>
              <a:gd name="T40" fmla="*/ 0 h 618109"/>
              <a:gd name="T41" fmla="*/ 475387 w 475387"/>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87">
                <a:moveTo>
                  <a:pt x="0" y="0"/>
                </a:moveTo>
                <a:lnTo>
                  <a:pt x="448463" y="0"/>
                </a:lnTo>
                <a:lnTo>
                  <a:pt x="448463" y="120092"/>
                </a:lnTo>
                <a:lnTo>
                  <a:pt x="146202" y="120092"/>
                </a:lnTo>
                <a:lnTo>
                  <a:pt x="146202" y="234633"/>
                </a:lnTo>
                <a:lnTo>
                  <a:pt x="417640" y="234633"/>
                </a:lnTo>
                <a:lnTo>
                  <a:pt x="417640" y="350076"/>
                </a:lnTo>
                <a:lnTo>
                  <a:pt x="146202" y="350076"/>
                </a:lnTo>
                <a:lnTo>
                  <a:pt x="146202" y="497967"/>
                </a:lnTo>
                <a:lnTo>
                  <a:pt x="475387" y="497967"/>
                </a:lnTo>
                <a:lnTo>
                  <a:pt x="475387"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6" name="Shape 8689"/>
          <xdr:cNvSpPr>
            <a:spLocks/>
          </xdr:cNvSpPr>
        </xdr:nvSpPr>
        <xdr:spPr bwMode="auto">
          <a:xfrm>
            <a:off x="4528533" y="1727765"/>
            <a:ext cx="258074" cy="618055"/>
          </a:xfrm>
          <a:custGeom>
            <a:avLst/>
            <a:gdLst>
              <a:gd name="T0" fmla="*/ 0 w 257575"/>
              <a:gd name="T1" fmla="*/ 0 h 618109"/>
              <a:gd name="T2" fmla="*/ 257575 w 257575"/>
              <a:gd name="T3" fmla="*/ 0 h 618109"/>
              <a:gd name="T4" fmla="*/ 257575 w 257575"/>
              <a:gd name="T5" fmla="*/ 113936 h 618109"/>
              <a:gd name="T6" fmla="*/ 252273 w 257575"/>
              <a:gd name="T7" fmla="*/ 113728 h 618109"/>
              <a:gd name="T8" fmla="*/ 146202 w 257575"/>
              <a:gd name="T9" fmla="*/ 113728 h 618109"/>
              <a:gd name="T10" fmla="*/ 146202 w 257575"/>
              <a:gd name="T11" fmla="*/ 285521 h 618109"/>
              <a:gd name="T12" fmla="*/ 252273 w 257575"/>
              <a:gd name="T13" fmla="*/ 285521 h 618109"/>
              <a:gd name="T14" fmla="*/ 257575 w 257575"/>
              <a:gd name="T15" fmla="*/ 285032 h 618109"/>
              <a:gd name="T16" fmla="*/ 257575 w 257575"/>
              <a:gd name="T17" fmla="*/ 423061 h 618109"/>
              <a:gd name="T18" fmla="*/ 244526 w 257575"/>
              <a:gd name="T19" fmla="*/ 399199 h 618109"/>
              <a:gd name="T20" fmla="*/ 146202 w 257575"/>
              <a:gd name="T21" fmla="*/ 399199 h 618109"/>
              <a:gd name="T22" fmla="*/ 146202 w 257575"/>
              <a:gd name="T23" fmla="*/ 618109 h 618109"/>
              <a:gd name="T24" fmla="*/ 0 w 257575"/>
              <a:gd name="T25" fmla="*/ 618109 h 618109"/>
              <a:gd name="T26" fmla="*/ 0 w 257575"/>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75"/>
              <a:gd name="T43" fmla="*/ 0 h 618109"/>
              <a:gd name="T44" fmla="*/ 257575 w 257575"/>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75">
                <a:moveTo>
                  <a:pt x="0" y="0"/>
                </a:moveTo>
                <a:lnTo>
                  <a:pt x="257575" y="0"/>
                </a:lnTo>
                <a:lnTo>
                  <a:pt x="257575" y="113936"/>
                </a:lnTo>
                <a:lnTo>
                  <a:pt x="252273" y="113728"/>
                </a:lnTo>
                <a:lnTo>
                  <a:pt x="146202" y="113728"/>
                </a:lnTo>
                <a:lnTo>
                  <a:pt x="146202" y="285521"/>
                </a:lnTo>
                <a:lnTo>
                  <a:pt x="252273" y="285521"/>
                </a:lnTo>
                <a:lnTo>
                  <a:pt x="257575" y="285032"/>
                </a:lnTo>
                <a:lnTo>
                  <a:pt x="257575" y="423061"/>
                </a:lnTo>
                <a:lnTo>
                  <a:pt x="244526" y="399199"/>
                </a:lnTo>
                <a:lnTo>
                  <a:pt x="146202" y="399199"/>
                </a:lnTo>
                <a:lnTo>
                  <a:pt x="146202"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7" name="Shape 8690"/>
          <xdr:cNvSpPr>
            <a:spLocks/>
          </xdr:cNvSpPr>
        </xdr:nvSpPr>
        <xdr:spPr bwMode="auto">
          <a:xfrm>
            <a:off x="4786607" y="1727765"/>
            <a:ext cx="271260" cy="618055"/>
          </a:xfrm>
          <a:custGeom>
            <a:avLst/>
            <a:gdLst>
              <a:gd name="T0" fmla="*/ 0 w 272104"/>
              <a:gd name="T1" fmla="*/ 0 h 618109"/>
              <a:gd name="T2" fmla="*/ 3626 w 272104"/>
              <a:gd name="T3" fmla="*/ 0 h 618109"/>
              <a:gd name="T4" fmla="*/ 196234 w 272104"/>
              <a:gd name="T5" fmla="*/ 47434 h 618109"/>
              <a:gd name="T6" fmla="*/ 259264 w 272104"/>
              <a:gd name="T7" fmla="*/ 192748 h 618109"/>
              <a:gd name="T8" fmla="*/ 227438 w 272104"/>
              <a:gd name="T9" fmla="*/ 303085 h 618109"/>
              <a:gd name="T10" fmla="*/ 133140 w 272104"/>
              <a:gd name="T11" fmla="*/ 369316 h 618109"/>
              <a:gd name="T12" fmla="*/ 272104 w 272104"/>
              <a:gd name="T13" fmla="*/ 618109 h 618109"/>
              <a:gd name="T14" fmla="*/ 106661 w 272104"/>
              <a:gd name="T15" fmla="*/ 618109 h 618109"/>
              <a:gd name="T16" fmla="*/ 0 w 272104"/>
              <a:gd name="T17" fmla="*/ 423061 h 618109"/>
              <a:gd name="T18" fmla="*/ 0 w 272104"/>
              <a:gd name="T19" fmla="*/ 285032 h 618109"/>
              <a:gd name="T20" fmla="*/ 48508 w 272104"/>
              <a:gd name="T21" fmla="*/ 280560 h 618109"/>
              <a:gd name="T22" fmla="*/ 84449 w 272104"/>
              <a:gd name="T23" fmla="*/ 265646 h 618109"/>
              <a:gd name="T24" fmla="*/ 111373 w 272104"/>
              <a:gd name="T25" fmla="*/ 200482 h 618109"/>
              <a:gd name="T26" fmla="*/ 86328 w 272104"/>
              <a:gd name="T27" fmla="*/ 133109 h 618109"/>
              <a:gd name="T28" fmla="*/ 25403 w 272104"/>
              <a:gd name="T29" fmla="*/ 114933 h 618109"/>
              <a:gd name="T30" fmla="*/ 0 w 272104"/>
              <a:gd name="T31" fmla="*/ 113936 h 618109"/>
              <a:gd name="T32" fmla="*/ 0 w 272104"/>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104"/>
              <a:gd name="T52" fmla="*/ 0 h 618109"/>
              <a:gd name="T53" fmla="*/ 272104 w 272104"/>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104">
                <a:moveTo>
                  <a:pt x="0" y="0"/>
                </a:moveTo>
                <a:lnTo>
                  <a:pt x="3626" y="0"/>
                </a:lnTo>
                <a:cubicBezTo>
                  <a:pt x="89973" y="0"/>
                  <a:pt x="154146" y="15786"/>
                  <a:pt x="196234" y="47434"/>
                </a:cubicBezTo>
                <a:cubicBezTo>
                  <a:pt x="238246" y="79070"/>
                  <a:pt x="259264" y="127508"/>
                  <a:pt x="259264" y="192748"/>
                </a:cubicBezTo>
                <a:cubicBezTo>
                  <a:pt x="259264" y="236651"/>
                  <a:pt x="248634" y="273380"/>
                  <a:pt x="227438" y="303085"/>
                </a:cubicBezTo>
                <a:cubicBezTo>
                  <a:pt x="206178" y="332702"/>
                  <a:pt x="174784" y="354787"/>
                  <a:pt x="133140" y="369316"/>
                </a:cubicBezTo>
                <a:lnTo>
                  <a:pt x="272104" y="618109"/>
                </a:lnTo>
                <a:lnTo>
                  <a:pt x="106661" y="618109"/>
                </a:lnTo>
                <a:lnTo>
                  <a:pt x="0" y="423061"/>
                </a:lnTo>
                <a:lnTo>
                  <a:pt x="0" y="285032"/>
                </a:lnTo>
                <a:lnTo>
                  <a:pt x="48508" y="280560"/>
                </a:lnTo>
                <a:cubicBezTo>
                  <a:pt x="63468" y="277250"/>
                  <a:pt x="75451" y="272281"/>
                  <a:pt x="84449" y="265646"/>
                </a:cubicBezTo>
                <a:cubicBezTo>
                  <a:pt x="102368" y="252374"/>
                  <a:pt x="111373" y="230670"/>
                  <a:pt x="111373" y="200482"/>
                </a:cubicBezTo>
                <a:cubicBezTo>
                  <a:pt x="111373" y="168580"/>
                  <a:pt x="103003" y="146062"/>
                  <a:pt x="86328" y="133109"/>
                </a:cubicBezTo>
                <a:cubicBezTo>
                  <a:pt x="73832" y="123384"/>
                  <a:pt x="53512" y="117345"/>
                  <a:pt x="25403"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8" name="Shape 8691"/>
          <xdr:cNvSpPr>
            <a:spLocks/>
          </xdr:cNvSpPr>
        </xdr:nvSpPr>
        <xdr:spPr bwMode="auto">
          <a:xfrm>
            <a:off x="5150170" y="1727765"/>
            <a:ext cx="258074" cy="618055"/>
          </a:xfrm>
          <a:custGeom>
            <a:avLst/>
            <a:gdLst>
              <a:gd name="T0" fmla="*/ 0 w 257569"/>
              <a:gd name="T1" fmla="*/ 0 h 618109"/>
              <a:gd name="T2" fmla="*/ 257569 w 257569"/>
              <a:gd name="T3" fmla="*/ 0 h 618109"/>
              <a:gd name="T4" fmla="*/ 257569 w 257569"/>
              <a:gd name="T5" fmla="*/ 113936 h 618109"/>
              <a:gd name="T6" fmla="*/ 252261 w 257569"/>
              <a:gd name="T7" fmla="*/ 113728 h 618109"/>
              <a:gd name="T8" fmla="*/ 146203 w 257569"/>
              <a:gd name="T9" fmla="*/ 113728 h 618109"/>
              <a:gd name="T10" fmla="*/ 146203 w 257569"/>
              <a:gd name="T11" fmla="*/ 285521 h 618109"/>
              <a:gd name="T12" fmla="*/ 252261 w 257569"/>
              <a:gd name="T13" fmla="*/ 285521 h 618109"/>
              <a:gd name="T14" fmla="*/ 257569 w 257569"/>
              <a:gd name="T15" fmla="*/ 285032 h 618109"/>
              <a:gd name="T16" fmla="*/ 257569 w 257569"/>
              <a:gd name="T17" fmla="*/ 423052 h 618109"/>
              <a:gd name="T18" fmla="*/ 244526 w 257569"/>
              <a:gd name="T19" fmla="*/ 399199 h 618109"/>
              <a:gd name="T20" fmla="*/ 146203 w 257569"/>
              <a:gd name="T21" fmla="*/ 399199 h 618109"/>
              <a:gd name="T22" fmla="*/ 146203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6"/>
                </a:lnTo>
                <a:lnTo>
                  <a:pt x="252261" y="113728"/>
                </a:lnTo>
                <a:lnTo>
                  <a:pt x="146203" y="113728"/>
                </a:lnTo>
                <a:lnTo>
                  <a:pt x="146203" y="285521"/>
                </a:lnTo>
                <a:lnTo>
                  <a:pt x="252261" y="285521"/>
                </a:lnTo>
                <a:lnTo>
                  <a:pt x="257569" y="285032"/>
                </a:lnTo>
                <a:lnTo>
                  <a:pt x="257569" y="423052"/>
                </a:lnTo>
                <a:lnTo>
                  <a:pt x="244526" y="399199"/>
                </a:lnTo>
                <a:lnTo>
                  <a:pt x="146203" y="399199"/>
                </a:lnTo>
                <a:lnTo>
                  <a:pt x="146203"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49" name="Shape 8692"/>
          <xdr:cNvSpPr>
            <a:spLocks/>
          </xdr:cNvSpPr>
        </xdr:nvSpPr>
        <xdr:spPr bwMode="auto">
          <a:xfrm>
            <a:off x="5408244" y="1727765"/>
            <a:ext cx="271260" cy="618055"/>
          </a:xfrm>
          <a:custGeom>
            <a:avLst/>
            <a:gdLst>
              <a:gd name="T0" fmla="*/ 0 w 272098"/>
              <a:gd name="T1" fmla="*/ 0 h 618109"/>
              <a:gd name="T2" fmla="*/ 3620 w 272098"/>
              <a:gd name="T3" fmla="*/ 0 h 618109"/>
              <a:gd name="T4" fmla="*/ 196241 w 272098"/>
              <a:gd name="T5" fmla="*/ 47434 h 618109"/>
              <a:gd name="T6" fmla="*/ 259271 w 272098"/>
              <a:gd name="T7" fmla="*/ 192748 h 618109"/>
              <a:gd name="T8" fmla="*/ 227432 w 272098"/>
              <a:gd name="T9" fmla="*/ 303085 h 618109"/>
              <a:gd name="T10" fmla="*/ 133135 w 272098"/>
              <a:gd name="T11" fmla="*/ 369316 h 618109"/>
              <a:gd name="T12" fmla="*/ 272098 w 272098"/>
              <a:gd name="T13" fmla="*/ 618109 h 618109"/>
              <a:gd name="T14" fmla="*/ 106655 w 272098"/>
              <a:gd name="T15" fmla="*/ 618109 h 618109"/>
              <a:gd name="T16" fmla="*/ 0 w 272098"/>
              <a:gd name="T17" fmla="*/ 423052 h 618109"/>
              <a:gd name="T18" fmla="*/ 0 w 272098"/>
              <a:gd name="T19" fmla="*/ 285032 h 618109"/>
              <a:gd name="T20" fmla="*/ 48513 w 272098"/>
              <a:gd name="T21" fmla="*/ 280560 h 618109"/>
              <a:gd name="T22" fmla="*/ 84455 w 272098"/>
              <a:gd name="T23" fmla="*/ 265646 h 618109"/>
              <a:gd name="T24" fmla="*/ 111367 w 272098"/>
              <a:gd name="T25" fmla="*/ 200482 h 618109"/>
              <a:gd name="T26" fmla="*/ 86335 w 272098"/>
              <a:gd name="T27" fmla="*/ 133109 h 618109"/>
              <a:gd name="T28" fmla="*/ 25404 w 272098"/>
              <a:gd name="T29" fmla="*/ 114933 h 618109"/>
              <a:gd name="T30" fmla="*/ 0 w 272098"/>
              <a:gd name="T31" fmla="*/ 113936 h 618109"/>
              <a:gd name="T32" fmla="*/ 0 w 272098"/>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8"/>
              <a:gd name="T52" fmla="*/ 0 h 618109"/>
              <a:gd name="T53" fmla="*/ 272098 w 272098"/>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8">
                <a:moveTo>
                  <a:pt x="0" y="0"/>
                </a:moveTo>
                <a:lnTo>
                  <a:pt x="3620" y="0"/>
                </a:lnTo>
                <a:cubicBezTo>
                  <a:pt x="89980" y="0"/>
                  <a:pt x="154153" y="15786"/>
                  <a:pt x="196241" y="47434"/>
                </a:cubicBezTo>
                <a:cubicBezTo>
                  <a:pt x="238252" y="79070"/>
                  <a:pt x="259271" y="127508"/>
                  <a:pt x="259271" y="192748"/>
                </a:cubicBezTo>
                <a:cubicBezTo>
                  <a:pt x="259271" y="236651"/>
                  <a:pt x="248641" y="273380"/>
                  <a:pt x="227432" y="303085"/>
                </a:cubicBezTo>
                <a:cubicBezTo>
                  <a:pt x="206172" y="332702"/>
                  <a:pt x="174778" y="354787"/>
                  <a:pt x="133135" y="369316"/>
                </a:cubicBezTo>
                <a:lnTo>
                  <a:pt x="272098" y="618109"/>
                </a:lnTo>
                <a:lnTo>
                  <a:pt x="106655" y="618109"/>
                </a:lnTo>
                <a:lnTo>
                  <a:pt x="0" y="423052"/>
                </a:lnTo>
                <a:lnTo>
                  <a:pt x="0" y="285032"/>
                </a:lnTo>
                <a:lnTo>
                  <a:pt x="48513" y="280560"/>
                </a:lnTo>
                <a:cubicBezTo>
                  <a:pt x="63475" y="277250"/>
                  <a:pt x="75457" y="272281"/>
                  <a:pt x="84455" y="265646"/>
                </a:cubicBezTo>
                <a:cubicBezTo>
                  <a:pt x="102375" y="252374"/>
                  <a:pt x="111367" y="230670"/>
                  <a:pt x="111367" y="200482"/>
                </a:cubicBezTo>
                <a:cubicBezTo>
                  <a:pt x="111367" y="168580"/>
                  <a:pt x="103022" y="146062"/>
                  <a:pt x="86335" y="133109"/>
                </a:cubicBezTo>
                <a:cubicBezTo>
                  <a:pt x="73838" y="123384"/>
                  <a:pt x="53519" y="117345"/>
                  <a:pt x="25404" y="114933"/>
                </a:cubicBezTo>
                <a:lnTo>
                  <a:pt x="0" y="113936"/>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0" name="Shape 8693"/>
          <xdr:cNvSpPr>
            <a:spLocks/>
          </xdr:cNvSpPr>
        </xdr:nvSpPr>
        <xdr:spPr bwMode="auto">
          <a:xfrm>
            <a:off x="5773691" y="1727765"/>
            <a:ext cx="474705" cy="618055"/>
          </a:xfrm>
          <a:custGeom>
            <a:avLst/>
            <a:gdLst>
              <a:gd name="T0" fmla="*/ 0 w 475374"/>
              <a:gd name="T1" fmla="*/ 0 h 618109"/>
              <a:gd name="T2" fmla="*/ 448449 w 475374"/>
              <a:gd name="T3" fmla="*/ 0 h 618109"/>
              <a:gd name="T4" fmla="*/ 448449 w 475374"/>
              <a:gd name="T5" fmla="*/ 120092 h 618109"/>
              <a:gd name="T6" fmla="*/ 146203 w 475374"/>
              <a:gd name="T7" fmla="*/ 120092 h 618109"/>
              <a:gd name="T8" fmla="*/ 146203 w 475374"/>
              <a:gd name="T9" fmla="*/ 234633 h 618109"/>
              <a:gd name="T10" fmla="*/ 417626 w 475374"/>
              <a:gd name="T11" fmla="*/ 234633 h 618109"/>
              <a:gd name="T12" fmla="*/ 417626 w 475374"/>
              <a:gd name="T13" fmla="*/ 350076 h 618109"/>
              <a:gd name="T14" fmla="*/ 146203 w 475374"/>
              <a:gd name="T15" fmla="*/ 350076 h 618109"/>
              <a:gd name="T16" fmla="*/ 146203 w 475374"/>
              <a:gd name="T17" fmla="*/ 497967 h 618109"/>
              <a:gd name="T18" fmla="*/ 475374 w 475374"/>
              <a:gd name="T19" fmla="*/ 497967 h 618109"/>
              <a:gd name="T20" fmla="*/ 475374 w 475374"/>
              <a:gd name="T21" fmla="*/ 618109 h 618109"/>
              <a:gd name="T22" fmla="*/ 0 w 475374"/>
              <a:gd name="T23" fmla="*/ 618109 h 618109"/>
              <a:gd name="T24" fmla="*/ 0 w 475374"/>
              <a:gd name="T25" fmla="*/ 0 h 618109"/>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475374"/>
              <a:gd name="T40" fmla="*/ 0 h 618109"/>
              <a:gd name="T41" fmla="*/ 475374 w 475374"/>
              <a:gd name="T42" fmla="*/ 618109 h 618109"/>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h="618109" w="475374">
                <a:moveTo>
                  <a:pt x="0" y="0"/>
                </a:moveTo>
                <a:lnTo>
                  <a:pt x="448449" y="0"/>
                </a:lnTo>
                <a:lnTo>
                  <a:pt x="448449" y="120092"/>
                </a:lnTo>
                <a:lnTo>
                  <a:pt x="146203" y="120092"/>
                </a:lnTo>
                <a:lnTo>
                  <a:pt x="146203" y="234633"/>
                </a:lnTo>
                <a:lnTo>
                  <a:pt x="417626" y="234633"/>
                </a:lnTo>
                <a:lnTo>
                  <a:pt x="417626" y="350076"/>
                </a:lnTo>
                <a:lnTo>
                  <a:pt x="146203" y="350076"/>
                </a:lnTo>
                <a:lnTo>
                  <a:pt x="146203" y="497967"/>
                </a:lnTo>
                <a:lnTo>
                  <a:pt x="475374" y="497967"/>
                </a:lnTo>
                <a:lnTo>
                  <a:pt x="475374"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1" name="Shape 8694"/>
          <xdr:cNvSpPr>
            <a:spLocks/>
          </xdr:cNvSpPr>
        </xdr:nvSpPr>
        <xdr:spPr bwMode="auto">
          <a:xfrm>
            <a:off x="6344467" y="1727765"/>
            <a:ext cx="258074" cy="618055"/>
          </a:xfrm>
          <a:custGeom>
            <a:avLst/>
            <a:gdLst>
              <a:gd name="T0" fmla="*/ 0 w 257569"/>
              <a:gd name="T1" fmla="*/ 0 h 618109"/>
              <a:gd name="T2" fmla="*/ 257569 w 257569"/>
              <a:gd name="T3" fmla="*/ 0 h 618109"/>
              <a:gd name="T4" fmla="*/ 257569 w 257569"/>
              <a:gd name="T5" fmla="*/ 113937 h 618109"/>
              <a:gd name="T6" fmla="*/ 252260 w 257569"/>
              <a:gd name="T7" fmla="*/ 113728 h 618109"/>
              <a:gd name="T8" fmla="*/ 146190 w 257569"/>
              <a:gd name="T9" fmla="*/ 113728 h 618109"/>
              <a:gd name="T10" fmla="*/ 146190 w 257569"/>
              <a:gd name="T11" fmla="*/ 285521 h 618109"/>
              <a:gd name="T12" fmla="*/ 252260 w 257569"/>
              <a:gd name="T13" fmla="*/ 285521 h 618109"/>
              <a:gd name="T14" fmla="*/ 257569 w 257569"/>
              <a:gd name="T15" fmla="*/ 285032 h 618109"/>
              <a:gd name="T16" fmla="*/ 257569 w 257569"/>
              <a:gd name="T17" fmla="*/ 423091 h 618109"/>
              <a:gd name="T18" fmla="*/ 244501 w 257569"/>
              <a:gd name="T19" fmla="*/ 399199 h 618109"/>
              <a:gd name="T20" fmla="*/ 146190 w 257569"/>
              <a:gd name="T21" fmla="*/ 399199 h 618109"/>
              <a:gd name="T22" fmla="*/ 146190 w 257569"/>
              <a:gd name="T23" fmla="*/ 618109 h 618109"/>
              <a:gd name="T24" fmla="*/ 0 w 257569"/>
              <a:gd name="T25" fmla="*/ 618109 h 618109"/>
              <a:gd name="T26" fmla="*/ 0 w 257569"/>
              <a:gd name="T27" fmla="*/ 0 h 618109"/>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257569"/>
              <a:gd name="T43" fmla="*/ 0 h 618109"/>
              <a:gd name="T44" fmla="*/ 257569 w 257569"/>
              <a:gd name="T45" fmla="*/ 618109 h 618109"/>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h="618109" w="257569">
                <a:moveTo>
                  <a:pt x="0" y="0"/>
                </a:moveTo>
                <a:lnTo>
                  <a:pt x="257569" y="0"/>
                </a:lnTo>
                <a:lnTo>
                  <a:pt x="257569" y="113937"/>
                </a:lnTo>
                <a:lnTo>
                  <a:pt x="252260" y="113728"/>
                </a:lnTo>
                <a:lnTo>
                  <a:pt x="146190" y="113728"/>
                </a:lnTo>
                <a:lnTo>
                  <a:pt x="146190" y="285521"/>
                </a:lnTo>
                <a:lnTo>
                  <a:pt x="252260" y="285521"/>
                </a:lnTo>
                <a:lnTo>
                  <a:pt x="257569" y="285032"/>
                </a:lnTo>
                <a:lnTo>
                  <a:pt x="257569" y="423091"/>
                </a:lnTo>
                <a:lnTo>
                  <a:pt x="244501" y="399199"/>
                </a:lnTo>
                <a:lnTo>
                  <a:pt x="146190" y="399199"/>
                </a:lnTo>
                <a:lnTo>
                  <a:pt x="146190" y="618109"/>
                </a:lnTo>
                <a:lnTo>
                  <a:pt x="0" y="618109"/>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2" name="Shape 8695"/>
          <xdr:cNvSpPr>
            <a:spLocks/>
          </xdr:cNvSpPr>
        </xdr:nvSpPr>
        <xdr:spPr bwMode="auto">
          <a:xfrm>
            <a:off x="6602541" y="1727765"/>
            <a:ext cx="271260" cy="618055"/>
          </a:xfrm>
          <a:custGeom>
            <a:avLst/>
            <a:gdLst>
              <a:gd name="T0" fmla="*/ 0 w 272097"/>
              <a:gd name="T1" fmla="*/ 0 h 618109"/>
              <a:gd name="T2" fmla="*/ 3619 w 272097"/>
              <a:gd name="T3" fmla="*/ 0 h 618109"/>
              <a:gd name="T4" fmla="*/ 196228 w 272097"/>
              <a:gd name="T5" fmla="*/ 47434 h 618109"/>
              <a:gd name="T6" fmla="*/ 259270 w 272097"/>
              <a:gd name="T7" fmla="*/ 192748 h 618109"/>
              <a:gd name="T8" fmla="*/ 227444 w 272097"/>
              <a:gd name="T9" fmla="*/ 303085 h 618109"/>
              <a:gd name="T10" fmla="*/ 133147 w 272097"/>
              <a:gd name="T11" fmla="*/ 369316 h 618109"/>
              <a:gd name="T12" fmla="*/ 272097 w 272097"/>
              <a:gd name="T13" fmla="*/ 618109 h 618109"/>
              <a:gd name="T14" fmla="*/ 106667 w 272097"/>
              <a:gd name="T15" fmla="*/ 618109 h 618109"/>
              <a:gd name="T16" fmla="*/ 0 w 272097"/>
              <a:gd name="T17" fmla="*/ 423091 h 618109"/>
              <a:gd name="T18" fmla="*/ 0 w 272097"/>
              <a:gd name="T19" fmla="*/ 285032 h 618109"/>
              <a:gd name="T20" fmla="*/ 48512 w 272097"/>
              <a:gd name="T21" fmla="*/ 280560 h 618109"/>
              <a:gd name="T22" fmla="*/ 84455 w 272097"/>
              <a:gd name="T23" fmla="*/ 265646 h 618109"/>
              <a:gd name="T24" fmla="*/ 111378 w 272097"/>
              <a:gd name="T25" fmla="*/ 200482 h 618109"/>
              <a:gd name="T26" fmla="*/ 86334 w 272097"/>
              <a:gd name="T27" fmla="*/ 133109 h 618109"/>
              <a:gd name="T28" fmla="*/ 25402 w 272097"/>
              <a:gd name="T29" fmla="*/ 114933 h 618109"/>
              <a:gd name="T30" fmla="*/ 0 w 272097"/>
              <a:gd name="T31" fmla="*/ 113937 h 618109"/>
              <a:gd name="T32" fmla="*/ 0 w 272097"/>
              <a:gd name="T33" fmla="*/ 0 h 618109"/>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72097"/>
              <a:gd name="T52" fmla="*/ 0 h 618109"/>
              <a:gd name="T53" fmla="*/ 272097 w 272097"/>
              <a:gd name="T54" fmla="*/ 618109 h 618109"/>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18109" w="272097">
                <a:moveTo>
                  <a:pt x="0" y="0"/>
                </a:moveTo>
                <a:lnTo>
                  <a:pt x="3619" y="0"/>
                </a:lnTo>
                <a:cubicBezTo>
                  <a:pt x="89979" y="0"/>
                  <a:pt x="154153" y="15786"/>
                  <a:pt x="196228" y="47434"/>
                </a:cubicBezTo>
                <a:cubicBezTo>
                  <a:pt x="238252" y="79070"/>
                  <a:pt x="259270" y="127508"/>
                  <a:pt x="259270" y="192748"/>
                </a:cubicBezTo>
                <a:cubicBezTo>
                  <a:pt x="259270" y="236651"/>
                  <a:pt x="248627" y="273380"/>
                  <a:pt x="227444" y="303085"/>
                </a:cubicBezTo>
                <a:cubicBezTo>
                  <a:pt x="206172" y="332702"/>
                  <a:pt x="174790" y="354787"/>
                  <a:pt x="133147" y="369316"/>
                </a:cubicBezTo>
                <a:lnTo>
                  <a:pt x="272097" y="618109"/>
                </a:lnTo>
                <a:lnTo>
                  <a:pt x="106667" y="618109"/>
                </a:lnTo>
                <a:lnTo>
                  <a:pt x="0" y="423091"/>
                </a:lnTo>
                <a:lnTo>
                  <a:pt x="0" y="285032"/>
                </a:lnTo>
                <a:lnTo>
                  <a:pt x="48512" y="280560"/>
                </a:lnTo>
                <a:cubicBezTo>
                  <a:pt x="63474" y="277250"/>
                  <a:pt x="75457" y="272281"/>
                  <a:pt x="84455" y="265646"/>
                </a:cubicBezTo>
                <a:cubicBezTo>
                  <a:pt x="102374" y="252374"/>
                  <a:pt x="111378" y="230670"/>
                  <a:pt x="111378" y="200482"/>
                </a:cubicBezTo>
                <a:cubicBezTo>
                  <a:pt x="111378" y="168580"/>
                  <a:pt x="103009" y="146062"/>
                  <a:pt x="86334" y="133109"/>
                </a:cubicBezTo>
                <a:cubicBezTo>
                  <a:pt x="73828" y="123384"/>
                  <a:pt x="53514" y="117345"/>
                  <a:pt x="25402" y="114933"/>
                </a:cubicBezTo>
                <a:lnTo>
                  <a:pt x="0" y="113937"/>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3" name="Shape 8696"/>
          <xdr:cNvSpPr>
            <a:spLocks/>
          </xdr:cNvSpPr>
        </xdr:nvSpPr>
        <xdr:spPr bwMode="auto">
          <a:xfrm>
            <a:off x="6934081" y="1713817"/>
            <a:ext cx="299516" cy="646822"/>
          </a:xfrm>
          <a:custGeom>
            <a:avLst/>
            <a:gdLst>
              <a:gd name="T0" fmla="*/ 300266 w 300285"/>
              <a:gd name="T1" fmla="*/ 0 h 647167"/>
              <a:gd name="T2" fmla="*/ 300285 w 300285"/>
              <a:gd name="T3" fmla="*/ 1 h 647167"/>
              <a:gd name="T4" fmla="*/ 300285 w 300285"/>
              <a:gd name="T5" fmla="*/ 129466 h 647167"/>
              <a:gd name="T6" fmla="*/ 300266 w 300285"/>
              <a:gd name="T7" fmla="*/ 129464 h 647167"/>
              <a:gd name="T8" fmla="*/ 190474 w 300285"/>
              <a:gd name="T9" fmla="*/ 181420 h 647167"/>
              <a:gd name="T10" fmla="*/ 150482 w 300285"/>
              <a:gd name="T11" fmla="*/ 323964 h 647167"/>
              <a:gd name="T12" fmla="*/ 190221 w 300285"/>
              <a:gd name="T13" fmla="*/ 466128 h 647167"/>
              <a:gd name="T14" fmla="*/ 300266 w 300285"/>
              <a:gd name="T15" fmla="*/ 517652 h 647167"/>
              <a:gd name="T16" fmla="*/ 300285 w 300285"/>
              <a:gd name="T17" fmla="*/ 517650 h 647167"/>
              <a:gd name="T18" fmla="*/ 300285 w 300285"/>
              <a:gd name="T19" fmla="*/ 647165 h 647167"/>
              <a:gd name="T20" fmla="*/ 300266 w 300285"/>
              <a:gd name="T21" fmla="*/ 647167 h 647167"/>
              <a:gd name="T22" fmla="*/ 81915 w 300285"/>
              <a:gd name="T23" fmla="*/ 559105 h 647167"/>
              <a:gd name="T24" fmla="*/ 0 w 300285"/>
              <a:gd name="T25" fmla="*/ 323964 h 647167"/>
              <a:gd name="T26" fmla="*/ 24981 w 300285"/>
              <a:gd name="T27" fmla="*/ 180162 h 647167"/>
              <a:gd name="T28" fmla="*/ 99657 w 300285"/>
              <a:gd name="T29" fmla="*/ 71781 h 647167"/>
              <a:gd name="T30" fmla="*/ 189662 w 300285"/>
              <a:gd name="T31" fmla="*/ 17920 h 647167"/>
              <a:gd name="T32" fmla="*/ 300266 w 300285"/>
              <a:gd name="T33" fmla="*/ 0 h 64716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5"/>
              <a:gd name="T52" fmla="*/ 0 h 647167"/>
              <a:gd name="T53" fmla="*/ 300285 w 300285"/>
              <a:gd name="T54" fmla="*/ 647167 h 64716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7" w="300285">
                <a:moveTo>
                  <a:pt x="300266" y="0"/>
                </a:moveTo>
                <a:lnTo>
                  <a:pt x="300285" y="1"/>
                </a:lnTo>
                <a:lnTo>
                  <a:pt x="300285" y="129466"/>
                </a:lnTo>
                <a:lnTo>
                  <a:pt x="300266" y="129464"/>
                </a:lnTo>
                <a:cubicBezTo>
                  <a:pt x="253771" y="129464"/>
                  <a:pt x="217157" y="146825"/>
                  <a:pt x="190474" y="181420"/>
                </a:cubicBezTo>
                <a:cubicBezTo>
                  <a:pt x="163817" y="216027"/>
                  <a:pt x="150482" y="263576"/>
                  <a:pt x="150482" y="323964"/>
                </a:cubicBezTo>
                <a:cubicBezTo>
                  <a:pt x="150482" y="384416"/>
                  <a:pt x="163678" y="431788"/>
                  <a:pt x="190221" y="466128"/>
                </a:cubicBezTo>
                <a:cubicBezTo>
                  <a:pt x="216777" y="500482"/>
                  <a:pt x="253441" y="517652"/>
                  <a:pt x="300266" y="517652"/>
                </a:cubicBezTo>
                <a:lnTo>
                  <a:pt x="300285" y="517650"/>
                </a:lnTo>
                <a:lnTo>
                  <a:pt x="300285" y="647165"/>
                </a:lnTo>
                <a:lnTo>
                  <a:pt x="300266" y="647167"/>
                </a:lnTo>
                <a:cubicBezTo>
                  <a:pt x="209283" y="647167"/>
                  <a:pt x="136499" y="617868"/>
                  <a:pt x="81915" y="559105"/>
                </a:cubicBezTo>
                <a:cubicBezTo>
                  <a:pt x="27318" y="500342"/>
                  <a:pt x="0" y="422034"/>
                  <a:pt x="0" y="323964"/>
                </a:cubicBezTo>
                <a:cubicBezTo>
                  <a:pt x="0" y="270370"/>
                  <a:pt x="8319" y="222441"/>
                  <a:pt x="24981" y="180162"/>
                </a:cubicBezTo>
                <a:cubicBezTo>
                  <a:pt x="41643" y="137833"/>
                  <a:pt x="66561" y="101664"/>
                  <a:pt x="99657" y="71781"/>
                </a:cubicBezTo>
                <a:cubicBezTo>
                  <a:pt x="126188" y="47816"/>
                  <a:pt x="156185" y="29883"/>
                  <a:pt x="189662" y="17920"/>
                </a:cubicBezTo>
                <a:cubicBezTo>
                  <a:pt x="223190" y="5918"/>
                  <a:pt x="260058" y="0"/>
                  <a:pt x="300266" y="0"/>
                </a:cubicBez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sp macro="" textlink="">
        <xdr:nvSpPr>
          <xdr:cNvPr id="54" name="Shape 8697"/>
          <xdr:cNvSpPr>
            <a:spLocks/>
          </xdr:cNvSpPr>
        </xdr:nvSpPr>
        <xdr:spPr bwMode="auto">
          <a:xfrm>
            <a:off x="7235481" y="1713817"/>
            <a:ext cx="299516" cy="646822"/>
          </a:xfrm>
          <a:custGeom>
            <a:avLst/>
            <a:gdLst>
              <a:gd name="T0" fmla="*/ 0 w 300286"/>
              <a:gd name="T1" fmla="*/ 0 h 647164"/>
              <a:gd name="T2" fmla="*/ 58049 w 300286"/>
              <a:gd name="T3" fmla="*/ 4458 h 647164"/>
              <a:gd name="T4" fmla="*/ 110802 w 300286"/>
              <a:gd name="T5" fmla="*/ 17918 h 647164"/>
              <a:gd name="T6" fmla="*/ 200629 w 300286"/>
              <a:gd name="T7" fmla="*/ 71779 h 647164"/>
              <a:gd name="T8" fmla="*/ 275038 w 300286"/>
              <a:gd name="T9" fmla="*/ 180339 h 647164"/>
              <a:gd name="T10" fmla="*/ 300286 w 300286"/>
              <a:gd name="T11" fmla="*/ 323963 h 647164"/>
              <a:gd name="T12" fmla="*/ 218561 w 300286"/>
              <a:gd name="T13" fmla="*/ 559358 h 647164"/>
              <a:gd name="T14" fmla="*/ 64981 w 300286"/>
              <a:gd name="T15" fmla="*/ 641673 h 647164"/>
              <a:gd name="T16" fmla="*/ 0 w 300286"/>
              <a:gd name="T17" fmla="*/ 647164 h 647164"/>
              <a:gd name="T18" fmla="*/ 0 w 300286"/>
              <a:gd name="T19" fmla="*/ 517649 h 647164"/>
              <a:gd name="T20" fmla="*/ 33365 w 300286"/>
              <a:gd name="T21" fmla="*/ 514453 h 647164"/>
              <a:gd name="T22" fmla="*/ 110243 w 300286"/>
              <a:gd name="T23" fmla="*/ 466508 h 647164"/>
              <a:gd name="T24" fmla="*/ 149803 w 300286"/>
              <a:gd name="T25" fmla="*/ 323963 h 647164"/>
              <a:gd name="T26" fmla="*/ 110002 w 300286"/>
              <a:gd name="T27" fmla="*/ 181050 h 647164"/>
              <a:gd name="T28" fmla="*/ 33174 w 300286"/>
              <a:gd name="T29" fmla="*/ 132692 h 647164"/>
              <a:gd name="T30" fmla="*/ 0 w 300286"/>
              <a:gd name="T31" fmla="*/ 129464 h 647164"/>
              <a:gd name="T32" fmla="*/ 0 w 300286"/>
              <a:gd name="T33" fmla="*/ 0 h 64716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00286"/>
              <a:gd name="T52" fmla="*/ 0 h 647164"/>
              <a:gd name="T53" fmla="*/ 300286 w 300286"/>
              <a:gd name="T54" fmla="*/ 647164 h 64716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h="647164" w="300286">
                <a:moveTo>
                  <a:pt x="0" y="0"/>
                </a:moveTo>
                <a:lnTo>
                  <a:pt x="58049" y="4458"/>
                </a:lnTo>
                <a:cubicBezTo>
                  <a:pt x="76518" y="7438"/>
                  <a:pt x="94101" y="11918"/>
                  <a:pt x="110802" y="17918"/>
                </a:cubicBezTo>
                <a:cubicBezTo>
                  <a:pt x="144152" y="29882"/>
                  <a:pt x="174086" y="47814"/>
                  <a:pt x="200629" y="71779"/>
                </a:cubicBezTo>
                <a:cubicBezTo>
                  <a:pt x="233420" y="101662"/>
                  <a:pt x="258249" y="137895"/>
                  <a:pt x="275038" y="180339"/>
                </a:cubicBezTo>
                <a:cubicBezTo>
                  <a:pt x="291853" y="222820"/>
                  <a:pt x="300286" y="270750"/>
                  <a:pt x="300286" y="323963"/>
                </a:cubicBezTo>
                <a:cubicBezTo>
                  <a:pt x="300286" y="422350"/>
                  <a:pt x="273044" y="500722"/>
                  <a:pt x="218561" y="559358"/>
                </a:cubicBezTo>
                <a:cubicBezTo>
                  <a:pt x="177709" y="603239"/>
                  <a:pt x="126526" y="630690"/>
                  <a:pt x="64981" y="641673"/>
                </a:cubicBezTo>
                <a:lnTo>
                  <a:pt x="0" y="647164"/>
                </a:lnTo>
                <a:lnTo>
                  <a:pt x="0" y="517649"/>
                </a:lnTo>
                <a:lnTo>
                  <a:pt x="33365" y="514453"/>
                </a:lnTo>
                <a:cubicBezTo>
                  <a:pt x="64806" y="508058"/>
                  <a:pt x="90422" y="492073"/>
                  <a:pt x="110243" y="466508"/>
                </a:cubicBezTo>
                <a:cubicBezTo>
                  <a:pt x="136596" y="432535"/>
                  <a:pt x="149803" y="384986"/>
                  <a:pt x="149803" y="323963"/>
                </a:cubicBezTo>
                <a:cubicBezTo>
                  <a:pt x="149803" y="263016"/>
                  <a:pt x="136532" y="215391"/>
                  <a:pt x="110002" y="181050"/>
                </a:cubicBezTo>
                <a:cubicBezTo>
                  <a:pt x="90075" y="155285"/>
                  <a:pt x="64470" y="139149"/>
                  <a:pt x="33174" y="132692"/>
                </a:cubicBezTo>
                <a:lnTo>
                  <a:pt x="0" y="129464"/>
                </a:lnTo>
                <a:lnTo>
                  <a:pt x="0" y="0"/>
                </a:lnTo>
                <a:close/>
              </a:path>
            </a:pathLst>
          </a:custGeom>
          <a:solidFill>
            <a:srgbClr val="5A5B5A"/>
          </a:solidFill>
          <a:ln>
            <a:noFill/>
          </a:ln>
          <a:extLst>
            <a:ext uri="{91240B29-F687-4F45-9708-019B960494DF}">
              <a14:hiddenLine xmlns:a14="http://schemas.microsoft.com/office/drawing/2010/main" w="0" cap="flat">
                <a:solidFill>
                  <a:srgbClr val="000000"/>
                </a:solidFill>
                <a:miter lim="127000"/>
                <a:headEnd/>
                <a:tailEnd/>
              </a14:hiddenLine>
            </a:ext>
          </a:extLst>
        </xdr:spPr>
      </xdr:sp>
    </xdr:grpSp>
    <xdr:clientData/>
  </xdr:twoCellAnchor>
  <xdr:oneCellAnchor>
    <xdr:from>
      <xdr:col>2</xdr:col>
      <xdr:colOff>390525</xdr:colOff>
      <xdr:row>0</xdr:row>
      <xdr:rowOff>76200</xdr:rowOff>
    </xdr:from>
    <xdr:ext cx="1657350" cy="552450"/>
    <xdr:pic>
      <xdr:nvPicPr>
        <xdr:cNvPr id="55" name="Imagen 60" descr="J:\SecFinanzas.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457700" y="76200"/>
          <a:ext cx="1657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28575</xdr:colOff>
      <xdr:row>88</xdr:row>
      <xdr:rowOff>342900</xdr:rowOff>
    </xdr:from>
    <xdr:to>
      <xdr:col>1</xdr:col>
      <xdr:colOff>266700</xdr:colOff>
      <xdr:row>101</xdr:row>
      <xdr:rowOff>171450</xdr:rowOff>
    </xdr:to>
    <xdr:sp macro="" textlink="">
      <xdr:nvSpPr>
        <xdr:cNvPr id="56" name="CuadroTexto 55"/>
        <xdr:cNvSpPr txBox="1"/>
      </xdr:nvSpPr>
      <xdr:spPr>
        <a:xfrm>
          <a:off x="28575" y="16697325"/>
          <a:ext cx="3257550"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500"/>
            </a:lnSpc>
            <a:spcBef>
              <a:spcPts val="0"/>
            </a:spcBef>
            <a:spcAft>
              <a:spcPts val="0"/>
            </a:spcAft>
            <a:buClrTx/>
            <a:buSzTx/>
            <a:buFontTx/>
            <a:buNone/>
            <a:tabLst/>
            <a:defRPr/>
          </a:pPr>
          <a:r>
            <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_________________________________</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EDUARDO MONTAÑO  SALINAS</a:t>
          </a: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Subsecretarío de Egresos </a:t>
          </a:r>
        </a:p>
        <a:p>
          <a:pPr marL="0" marR="0" lvl="0" indent="0" defTabSz="914400" eaLnBrk="1" fontAlgn="auto" latinLnBrk="0" hangingPunct="1">
            <a:lnSpc>
              <a:spcPts val="10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390525</xdr:colOff>
      <xdr:row>88</xdr:row>
      <xdr:rowOff>257175</xdr:rowOff>
    </xdr:from>
    <xdr:to>
      <xdr:col>3</xdr:col>
      <xdr:colOff>885825</xdr:colOff>
      <xdr:row>102</xdr:row>
      <xdr:rowOff>104775</xdr:rowOff>
    </xdr:to>
    <xdr:sp macro="" textlink="">
      <xdr:nvSpPr>
        <xdr:cNvPr id="57" name="CuadroTexto 56"/>
        <xdr:cNvSpPr txBox="1"/>
      </xdr:nvSpPr>
      <xdr:spPr>
        <a:xfrm>
          <a:off x="3409950" y="16697325"/>
          <a:ext cx="2590800" cy="0"/>
        </a:xfrm>
        <a:prstGeom prst="rect">
          <a:avLst/>
        </a:prstGeom>
        <a:solidFill>
          <a:srgbClr val="FFFFFF"/>
        </a:solidFill>
        <a:ln w="9525" cmpd="sng">
          <a:noFill/>
        </a:ln>
      </xdr:spPr>
      <xdr:txBody>
        <a:bodyPr vertOverflow="clip" horzOverflow="clip" wrap="square" rtlCol="0" anchor="t"/>
        <a:lstStyle/>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_______________________________</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700"/>
            </a:lnSpc>
            <a:spcBef>
              <a:spcPts val="0"/>
            </a:spcBef>
            <a:spcAft>
              <a:spcPts val="0"/>
            </a:spcAft>
            <a:buClrTx/>
            <a:buSzTx/>
            <a:buFontTx/>
            <a:buNone/>
            <a:tabLst/>
            <a:defRPr/>
          </a:pPr>
          <a:r>
            <a:rPr kumimoji="0" lang="es-MX"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LIC. TULIO SAMUEL PÉREZ CALVO</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Secretario de Finanzas y  </a:t>
          </a:r>
        </a:p>
        <a:p>
          <a:pPr marL="0" marR="0" lvl="0" indent="0" algn="ctr" defTabSz="914400" eaLnBrk="1" fontAlgn="auto" latinLnBrk="0" hangingPunct="1">
            <a:lnSpc>
              <a:spcPts val="800"/>
            </a:lnSpc>
            <a:spcBef>
              <a:spcPts val="0"/>
            </a:spcBef>
            <a:spcAft>
              <a:spcPts val="0"/>
            </a:spcAft>
            <a:buClrTx/>
            <a:buSzTx/>
            <a:buFontTx/>
            <a:buNone/>
            <a:tabLst/>
            <a:defRPr/>
          </a:pPr>
          <a:endPar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ts val="800"/>
            </a:lnSpc>
            <a:spcBef>
              <a:spcPts val="0"/>
            </a:spcBef>
            <a:spcAft>
              <a:spcPts val="0"/>
            </a:spcAft>
            <a:buClrTx/>
            <a:buSzTx/>
            <a:buFontTx/>
            <a:buNone/>
            <a:tabLst/>
            <a:defRPr/>
          </a:pPr>
          <a:r>
            <a:rPr kumimoji="0" lang="es-MX"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Administración</a:t>
          </a: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es-MX"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1914525</xdr:colOff>
      <xdr:row>5</xdr:row>
      <xdr:rowOff>123825</xdr:rowOff>
    </xdr:to>
    <xdr:pic>
      <xdr:nvPicPr>
        <xdr:cNvPr id="2" name="Imagen 3" descr="Logo GUERRERO H ok"/>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1431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304800</xdr:colOff>
      <xdr:row>0</xdr:row>
      <xdr:rowOff>0</xdr:rowOff>
    </xdr:from>
    <xdr:to>
      <xdr:col>8</xdr:col>
      <xdr:colOff>847725</xdr:colOff>
      <xdr:row>5</xdr:row>
      <xdr:rowOff>142875</xdr:rowOff>
    </xdr:to>
    <xdr:pic>
      <xdr:nvPicPr>
        <xdr:cNvPr id="3" name="Imagen 4" descr="Logo SEFINA SI ok"/>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124450" y="0"/>
          <a:ext cx="22383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174</xdr:row>
      <xdr:rowOff>0</xdr:rowOff>
    </xdr:from>
    <xdr:to>
      <xdr:col>6</xdr:col>
      <xdr:colOff>695325</xdr:colOff>
      <xdr:row>180</xdr:row>
      <xdr:rowOff>114300</xdr:rowOff>
    </xdr:to>
    <xdr:grpSp>
      <xdr:nvGrpSpPr>
        <xdr:cNvPr id="2" name="Grupo 1"/>
        <xdr:cNvGrpSpPr/>
      </xdr:nvGrpSpPr>
      <xdr:grpSpPr>
        <a:xfrm>
          <a:off x="0" y="26889075"/>
          <a:ext cx="764857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344</xdr:row>
      <xdr:rowOff>0</xdr:rowOff>
    </xdr:from>
    <xdr:to>
      <xdr:col>6</xdr:col>
      <xdr:colOff>885825</xdr:colOff>
      <xdr:row>349</xdr:row>
      <xdr:rowOff>76200</xdr:rowOff>
    </xdr:to>
    <xdr:grpSp>
      <xdr:nvGrpSpPr>
        <xdr:cNvPr id="2" name="Grupo 1"/>
        <xdr:cNvGrpSpPr/>
      </xdr:nvGrpSpPr>
      <xdr:grpSpPr>
        <a:xfrm>
          <a:off x="0" y="66274950"/>
          <a:ext cx="900112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0</xdr:rowOff>
    </xdr:from>
    <xdr:to>
      <xdr:col>6</xdr:col>
      <xdr:colOff>723900</xdr:colOff>
      <xdr:row>95</xdr:row>
      <xdr:rowOff>76200</xdr:rowOff>
    </xdr:to>
    <xdr:grpSp>
      <xdr:nvGrpSpPr>
        <xdr:cNvPr id="2" name="Grupo 1"/>
        <xdr:cNvGrpSpPr/>
      </xdr:nvGrpSpPr>
      <xdr:grpSpPr>
        <a:xfrm>
          <a:off x="0" y="17211675"/>
          <a:ext cx="7496175" cy="1028700"/>
          <a:chOff x="132118" y="66675000"/>
          <a:chExt cx="8091407" cy="676089"/>
        </a:xfrm>
      </xdr:grpSpPr>
      <xdr:sp macro="" textlink="">
        <xdr:nvSpPr>
          <xdr:cNvPr id="3" name="Text Box 9"/>
          <xdr:cNvSpPr txBox="1">
            <a:spLocks noChangeArrowheads="1"/>
          </xdr:cNvSpPr>
        </xdr:nvSpPr>
        <xdr:spPr bwMode="auto">
          <a:xfrm>
            <a:off x="4461021" y="66675000"/>
            <a:ext cx="3762504"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____________________________________________________________</a:t>
            </a:r>
          </a:p>
          <a:p>
            <a:pPr algn="ctr" rtl="1">
              <a:defRPr sz="1000"/>
            </a:pPr>
            <a:r>
              <a:rPr lang="es-MX" sz="800" b="1" i="0" strike="noStrike">
                <a:solidFill>
                  <a:srgbClr val="000000"/>
                </a:solidFill>
                <a:latin typeface="Arial"/>
                <a:cs typeface="Arial"/>
              </a:rPr>
              <a:t>LIC.</a:t>
            </a:r>
            <a:r>
              <a:rPr lang="es-MX" sz="800" b="1" i="0" strike="noStrike" baseline="0">
                <a:solidFill>
                  <a:srgbClr val="000000"/>
                </a:solidFill>
                <a:latin typeface="Arial"/>
                <a:cs typeface="Arial"/>
              </a:rPr>
              <a:t> TULIO SAMUEL PÉREZ CALVO</a:t>
            </a:r>
          </a:p>
          <a:p>
            <a:pPr algn="ctr" rtl="1">
              <a:defRPr sz="1000"/>
            </a:pPr>
            <a:r>
              <a:rPr lang="es-MX" sz="800" b="1" i="0" strike="noStrike" baseline="0">
                <a:solidFill>
                  <a:srgbClr val="000000"/>
                </a:solidFill>
                <a:latin typeface="Arial"/>
                <a:cs typeface="Arial"/>
              </a:rPr>
              <a:t>SECRETARIO DE FINANZAS Y ADMINISTRACIÓN</a:t>
            </a:r>
            <a:endParaRPr lang="es-MX" sz="800" b="1" i="0" strike="noStrike">
              <a:solidFill>
                <a:srgbClr val="000000"/>
              </a:solidFill>
              <a:latin typeface="Arial"/>
              <a:cs typeface="Arial"/>
            </a:endParaRPr>
          </a:p>
        </xdr:txBody>
      </xdr:sp>
      <xdr:sp macro="" textlink="">
        <xdr:nvSpPr>
          <xdr:cNvPr id="4" name="Text Box 9"/>
          <xdr:cNvSpPr txBox="1">
            <a:spLocks noChangeArrowheads="1"/>
          </xdr:cNvSpPr>
        </xdr:nvSpPr>
        <xdr:spPr bwMode="auto">
          <a:xfrm>
            <a:off x="132118" y="66675000"/>
            <a:ext cx="3533922" cy="676089"/>
          </a:xfrm>
          <a:prstGeom prst="rect">
            <a:avLst/>
          </a:prstGeom>
          <a:noFill/>
          <a:ln w="9525">
            <a:noFill/>
          </a:ln>
        </xdr:spPr>
        <xdr:txBody>
          <a:bodyPr vertOverflow="clip" wrap="square" lIns="27432" tIns="22860" rIns="27432" bIns="0" anchor="t" upright="1"/>
          <a:lstStyle/>
          <a:p>
            <a:pPr algn="ctr" rtl="1">
              <a:defRPr sz="1000"/>
            </a:pPr>
            <a:endParaRPr lang="es-MX" sz="900" b="1" i="0" strike="noStrike">
              <a:solidFill>
                <a:srgbClr val="000000"/>
              </a:solidFill>
              <a:latin typeface="Arial"/>
              <a:cs typeface="Arial"/>
            </a:endParaRPr>
          </a:p>
          <a:p>
            <a:pPr algn="ctr" rtl="1">
              <a:defRPr sz="1000"/>
            </a:pPr>
            <a:endParaRPr lang="es-MX" sz="900" b="1" i="0" strike="noStrike">
              <a:solidFill>
                <a:srgbClr val="000000"/>
              </a:solidFill>
              <a:latin typeface="Arial"/>
              <a:cs typeface="Arial"/>
            </a:endParaRPr>
          </a:p>
          <a:p>
            <a:pPr algn="ctr" rtl="1">
              <a:defRPr sz="1000"/>
            </a:pPr>
            <a:r>
              <a:rPr lang="es-MX" sz="800" b="1" i="0" strike="noStrike">
                <a:solidFill>
                  <a:srgbClr val="000000"/>
                </a:solidFill>
                <a:latin typeface="Arial"/>
                <a:cs typeface="Arial"/>
              </a:rPr>
              <a:t>________________________________________________________</a:t>
            </a:r>
          </a:p>
          <a:p>
            <a:pPr algn="ctr" rtl="1">
              <a:defRPr sz="1000"/>
            </a:pPr>
            <a:r>
              <a:rPr lang="es-MX" sz="800" b="1" i="0" strike="noStrike" baseline="0">
                <a:solidFill>
                  <a:srgbClr val="000000"/>
                </a:solidFill>
                <a:latin typeface="Arial"/>
                <a:cs typeface="Arial"/>
              </a:rPr>
              <a:t>LIC. EDUARDO MONTAÑO SALINAS</a:t>
            </a:r>
          </a:p>
          <a:p>
            <a:pPr algn="ctr" rtl="1">
              <a:defRPr sz="1000"/>
            </a:pPr>
            <a:r>
              <a:rPr lang="es-MX" sz="800" b="1" i="0" strike="noStrike" baseline="0">
                <a:solidFill>
                  <a:srgbClr val="000000"/>
                </a:solidFill>
                <a:latin typeface="Arial"/>
                <a:cs typeface="Arial"/>
              </a:rPr>
              <a:t>SUBSECRETARIO DE EGRESOS</a:t>
            </a:r>
            <a:endParaRPr lang="es-MX" sz="800" b="1" i="0" strike="noStrike">
              <a:solidFill>
                <a:srgbClr val="000000"/>
              </a:solidFill>
              <a:latin typeface="Arial"/>
              <a:cs typeface="Arial"/>
            </a:endParaRP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36</xdr:row>
      <xdr:rowOff>9525</xdr:rowOff>
    </xdr:from>
    <xdr:to>
      <xdr:col>8</xdr:col>
      <xdr:colOff>609600</xdr:colOff>
      <xdr:row>42</xdr:row>
      <xdr:rowOff>66675</xdr:rowOff>
    </xdr:to>
    <xdr:sp macro="" textlink="">
      <xdr:nvSpPr>
        <xdr:cNvPr id="2" name="Text Box 8"/>
        <xdr:cNvSpPr txBox="1">
          <a:spLocks noChangeArrowheads="1"/>
        </xdr:cNvSpPr>
      </xdr:nvSpPr>
      <xdr:spPr bwMode="auto">
        <a:xfrm>
          <a:off x="4933950" y="7058025"/>
          <a:ext cx="1790700" cy="12001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Arial Narrow" panose="020B0606020202030204" pitchFamily="34" charset="0"/>
              <a:ea typeface="+mn-ea"/>
              <a:cs typeface="+mn-cs"/>
            </a:rPr>
            <a:t>Aprobado</a:t>
          </a:r>
          <a:r>
            <a:rPr lang="es-MX" sz="800" b="1" i="0" baseline="0">
              <a:effectLst/>
              <a:latin typeface="Arial Narrow" panose="020B0606020202030204" pitchFamily="34" charset="0"/>
              <a:ea typeface="+mn-ea"/>
              <a:cs typeface="+mn-cs"/>
            </a:rPr>
            <a:t> por</a:t>
          </a:r>
          <a:endParaRPr lang="es-MX" sz="800">
            <a:effectLst/>
            <a:latin typeface="Arial Narrow" panose="020B0606020202030204" pitchFamily="34" charset="0"/>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a:t>
          </a:r>
        </a:p>
        <a:p>
          <a:pPr algn="ctr" rtl="1">
            <a:defRPr sz="1000"/>
          </a:pPr>
          <a:r>
            <a:rPr lang="es-MX" sz="800" b="1" i="0" strike="noStrike" baseline="0">
              <a:solidFill>
                <a:srgbClr val="000000"/>
              </a:solidFill>
              <a:latin typeface="Arial Narrow" panose="020B0606020202030204" pitchFamily="34" charset="0"/>
              <a:cs typeface="Arial"/>
            </a:rPr>
            <a:t>Lic. Donovan Leyva Castañon</a:t>
          </a:r>
        </a:p>
        <a:p>
          <a:pPr algn="ctr" rtl="1">
            <a:defRPr sz="1000"/>
          </a:pPr>
          <a:r>
            <a:rPr lang="es-MX" sz="800" b="1" i="0" strike="noStrike" baseline="0">
              <a:solidFill>
                <a:srgbClr val="000000"/>
              </a:solidFill>
              <a:latin typeface="Arial Narrow" panose="020B0606020202030204" pitchFamily="34" charset="0"/>
              <a:cs typeface="Arial"/>
            </a:rPr>
            <a:t>Director General de Administración y Desarrollo de Personal</a:t>
          </a: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3</xdr:col>
      <xdr:colOff>276225</xdr:colOff>
      <xdr:row>36</xdr:row>
      <xdr:rowOff>0</xdr:rowOff>
    </xdr:from>
    <xdr:to>
      <xdr:col>5</xdr:col>
      <xdr:colOff>438150</xdr:colOff>
      <xdr:row>41</xdr:row>
      <xdr:rowOff>95250</xdr:rowOff>
    </xdr:to>
    <xdr:sp macro="" textlink="">
      <xdr:nvSpPr>
        <xdr:cNvPr id="3" name="Text Box 9"/>
        <xdr:cNvSpPr txBox="1">
          <a:spLocks noChangeArrowheads="1"/>
        </xdr:cNvSpPr>
      </xdr:nvSpPr>
      <xdr:spPr bwMode="auto">
        <a:xfrm>
          <a:off x="2486025" y="7048500"/>
          <a:ext cx="1724025" cy="104775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Revisado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___________________________________</a:t>
          </a:r>
        </a:p>
        <a:p>
          <a:pPr algn="ctr" rtl="1">
            <a:defRPr sz="1000"/>
          </a:pPr>
          <a:r>
            <a:rPr lang="es-MX" sz="800" b="1" i="0" strike="noStrike">
              <a:solidFill>
                <a:srgbClr val="000000"/>
              </a:solidFill>
              <a:latin typeface="Arial Narrow" panose="020B0606020202030204" pitchFamily="34" charset="0"/>
              <a:cs typeface="Arial"/>
            </a:rPr>
            <a:t>C.P. María</a:t>
          </a:r>
          <a:r>
            <a:rPr lang="es-MX" sz="800" b="1" i="0" strike="noStrike" baseline="0">
              <a:solidFill>
                <a:srgbClr val="000000"/>
              </a:solidFill>
              <a:latin typeface="Arial Narrow" panose="020B0606020202030204" pitchFamily="34" charset="0"/>
              <a:cs typeface="Arial"/>
            </a:rPr>
            <a:t> de la Luz Sánchez Avellaneda</a:t>
          </a:r>
        </a:p>
        <a:p>
          <a:pPr algn="ctr" rtl="1">
            <a:defRPr sz="1000"/>
          </a:pPr>
          <a:r>
            <a:rPr lang="es-MX" sz="800" b="1" i="0" strike="noStrike" baseline="0">
              <a:solidFill>
                <a:srgbClr val="000000"/>
              </a:solidFill>
              <a:latin typeface="Arial Narrow" panose="020B0606020202030204" pitchFamily="34" charset="0"/>
              <a:cs typeface="Arial"/>
            </a:rPr>
            <a:t>Jefa del departamento de nómina</a:t>
          </a:r>
        </a:p>
        <a:p>
          <a:pPr algn="ctr" rtl="1">
            <a:defRPr sz="1000"/>
          </a:pPr>
          <a:endParaRPr lang="es-MX" sz="800" b="1" i="0" strike="noStrike">
            <a:solidFill>
              <a:srgbClr val="000000"/>
            </a:solidFill>
            <a:latin typeface="Arial Narrow" panose="020B0606020202030204" pitchFamily="34" charset="0"/>
            <a:cs typeface="Arial"/>
          </a:endParaRPr>
        </a:p>
      </xdr:txBody>
    </xdr:sp>
    <xdr:clientData/>
  </xdr:twoCellAnchor>
  <xdr:twoCellAnchor>
    <xdr:from>
      <xdr:col>1</xdr:col>
      <xdr:colOff>114300</xdr:colOff>
      <xdr:row>36</xdr:row>
      <xdr:rowOff>0</xdr:rowOff>
    </xdr:from>
    <xdr:to>
      <xdr:col>2</xdr:col>
      <xdr:colOff>1600200</xdr:colOff>
      <xdr:row>42</xdr:row>
      <xdr:rowOff>0</xdr:rowOff>
    </xdr:to>
    <xdr:sp macro="" textlink="">
      <xdr:nvSpPr>
        <xdr:cNvPr id="4" name="Text Box 9"/>
        <xdr:cNvSpPr txBox="1">
          <a:spLocks noChangeArrowheads="1"/>
        </xdr:cNvSpPr>
      </xdr:nvSpPr>
      <xdr:spPr bwMode="auto">
        <a:xfrm>
          <a:off x="228600" y="7048500"/>
          <a:ext cx="1600200" cy="1143000"/>
        </a:xfrm>
        <a:prstGeom prst="rect">
          <a:avLst/>
        </a:prstGeom>
        <a:noFill/>
        <a:ln w="9525">
          <a:noFill/>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800" b="1" i="0">
              <a:effectLst/>
              <a:latin typeface="+mn-lt"/>
              <a:ea typeface="+mn-ea"/>
              <a:cs typeface="+mn-cs"/>
            </a:rPr>
            <a:t>Elaborado por</a:t>
          </a:r>
          <a:endParaRPr lang="es-MX" sz="800">
            <a:effectLst/>
            <a:latin typeface="Arial Narrow" panose="020B0606020202030204" pitchFamily="34" charset="0"/>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0"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endParaRPr lang="es-MX" sz="800" b="1" i="0" strike="noStrike">
            <a:solidFill>
              <a:srgbClr val="000000"/>
            </a:solidFill>
            <a:latin typeface="Arial Narrow" panose="020B0606020202030204" pitchFamily="34" charset="0"/>
            <a:cs typeface="Arial"/>
          </a:endParaRPr>
        </a:p>
        <a:p>
          <a:pPr algn="ctr" rtl="1">
            <a:defRPr sz="1000"/>
          </a:pPr>
          <a:r>
            <a:rPr lang="es-MX" sz="800" b="1" i="0" strike="noStrike">
              <a:solidFill>
                <a:srgbClr val="000000"/>
              </a:solidFill>
              <a:latin typeface="Arial Narrow" panose="020B0606020202030204" pitchFamily="34" charset="0"/>
              <a:cs typeface="Arial"/>
            </a:rPr>
            <a:t>______________________________</a:t>
          </a:r>
        </a:p>
        <a:p>
          <a:pPr algn="ctr" rtl="1">
            <a:defRPr sz="1000"/>
          </a:pPr>
          <a:r>
            <a:rPr lang="es-MX" sz="800" b="1" i="0" strike="noStrike">
              <a:solidFill>
                <a:srgbClr val="000000"/>
              </a:solidFill>
              <a:latin typeface="Arial Narrow" panose="020B0606020202030204" pitchFamily="34" charset="0"/>
              <a:cs typeface="Arial"/>
            </a:rPr>
            <a:t>Lic.</a:t>
          </a:r>
          <a:r>
            <a:rPr lang="es-MX" sz="800" b="1" i="0" strike="noStrike" baseline="0">
              <a:solidFill>
                <a:srgbClr val="000000"/>
              </a:solidFill>
              <a:latin typeface="Arial Narrow" panose="020B0606020202030204" pitchFamily="34" charset="0"/>
              <a:cs typeface="Arial"/>
            </a:rPr>
            <a:t> Isabel Rodríguez Córdoba</a:t>
          </a:r>
        </a:p>
        <a:p>
          <a:pPr algn="ctr" rtl="1">
            <a:defRPr sz="1000"/>
          </a:pPr>
          <a:r>
            <a:rPr lang="es-MX" sz="800" b="1" i="0" strike="noStrike" baseline="0">
              <a:solidFill>
                <a:srgbClr val="000000"/>
              </a:solidFill>
              <a:latin typeface="Arial Narrow" panose="020B0606020202030204" pitchFamily="34" charset="0"/>
              <a:cs typeface="Arial"/>
            </a:rPr>
            <a:t>Directora de Administración de Recursos Humanos</a:t>
          </a:r>
          <a:endParaRPr lang="es-MX" sz="800" b="1" i="0" strike="noStrike">
            <a:solidFill>
              <a:srgbClr val="000000"/>
            </a:solidFill>
            <a:latin typeface="Arial Narrow" panose="020B0606020202030204" pitchFamily="34" charset="0"/>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zoomScale="170" zoomScaleNormal="170" zoomScalePageLayoutView="170" workbookViewId="0" topLeftCell="A1">
      <selection activeCell="B15" sqref="B15"/>
    </sheetView>
  </sheetViews>
  <sheetFormatPr defaultColWidth="10.8515625" defaultRowHeight="15"/>
  <cols>
    <col min="1" max="1" width="45.28125" style="0" customWidth="1"/>
    <col min="2" max="4" width="15.7109375" style="0" customWidth="1"/>
  </cols>
  <sheetData>
    <row r="1" ht="34.5" customHeight="1">
      <c r="D1" s="1"/>
    </row>
    <row r="2" spans="3:4" ht="36" customHeight="1" thickBot="1">
      <c r="C2" s="134"/>
      <c r="D2" s="135" t="s">
        <v>429</v>
      </c>
    </row>
    <row r="3" spans="1:4" ht="15">
      <c r="A3" s="186" t="s">
        <v>430</v>
      </c>
      <c r="B3" s="187"/>
      <c r="C3" s="187"/>
      <c r="D3" s="188"/>
    </row>
    <row r="4" spans="1:4" ht="15">
      <c r="A4" s="189" t="s">
        <v>431</v>
      </c>
      <c r="B4" s="190"/>
      <c r="C4" s="190"/>
      <c r="D4" s="191"/>
    </row>
    <row r="5" spans="1:4" ht="15">
      <c r="A5" s="189" t="s">
        <v>476</v>
      </c>
      <c r="B5" s="190"/>
      <c r="C5" s="190"/>
      <c r="D5" s="191"/>
    </row>
    <row r="6" spans="1:4" ht="16" thickBot="1">
      <c r="A6" s="192" t="s">
        <v>5</v>
      </c>
      <c r="B6" s="193"/>
      <c r="C6" s="193"/>
      <c r="D6" s="194"/>
    </row>
    <row r="7" spans="1:4" ht="16" thickBot="1">
      <c r="A7" s="136"/>
      <c r="B7" s="137"/>
      <c r="C7" s="137"/>
      <c r="D7" s="138"/>
    </row>
    <row r="8" spans="1:4" ht="13.25" customHeight="1">
      <c r="A8" s="195" t="s">
        <v>432</v>
      </c>
      <c r="B8" s="183" t="s">
        <v>433</v>
      </c>
      <c r="C8" s="183" t="s">
        <v>37</v>
      </c>
      <c r="D8" s="183" t="s">
        <v>434</v>
      </c>
    </row>
    <row r="9" spans="1:4" ht="13.25" customHeight="1" thickBot="1">
      <c r="A9" s="196"/>
      <c r="B9" s="184"/>
      <c r="C9" s="184"/>
      <c r="D9" s="184"/>
    </row>
    <row r="10" spans="1:4" ht="15">
      <c r="A10" s="139"/>
      <c r="B10" s="139"/>
      <c r="C10" s="139"/>
      <c r="D10" s="139"/>
    </row>
    <row r="11" spans="1:4" ht="14" customHeight="1">
      <c r="A11" s="140" t="s">
        <v>435</v>
      </c>
      <c r="B11" s="141">
        <f>B12+B13+B14</f>
        <v>61806070438</v>
      </c>
      <c r="C11" s="141">
        <f>C12+C13+C14</f>
        <v>19686220577.46</v>
      </c>
      <c r="D11" s="141">
        <f>D12+D13+D14</f>
        <v>19686220577.46</v>
      </c>
    </row>
    <row r="12" spans="1:4" ht="14" customHeight="1">
      <c r="A12" s="142" t="s">
        <v>436</v>
      </c>
      <c r="B12" s="143">
        <v>23301306521</v>
      </c>
      <c r="C12" s="144">
        <v>6251956200.42</v>
      </c>
      <c r="D12" s="144">
        <v>6251956200.42</v>
      </c>
    </row>
    <row r="13" spans="1:4" ht="14" customHeight="1">
      <c r="A13" s="142" t="s">
        <v>437</v>
      </c>
      <c r="B13" s="143">
        <v>38504763917</v>
      </c>
      <c r="C13" s="144">
        <v>13434264377.04</v>
      </c>
      <c r="D13" s="144">
        <v>13434264377.04</v>
      </c>
    </row>
    <row r="14" spans="1:4" ht="14" customHeight="1">
      <c r="A14" s="142" t="s">
        <v>438</v>
      </c>
      <c r="B14" s="143">
        <v>0</v>
      </c>
      <c r="C14" s="143">
        <v>0</v>
      </c>
      <c r="D14" s="143">
        <v>0</v>
      </c>
    </row>
    <row r="15" spans="1:4" ht="15">
      <c r="A15" s="140"/>
      <c r="B15" s="145"/>
      <c r="C15" s="145"/>
      <c r="D15" s="145"/>
    </row>
    <row r="16" spans="1:4" ht="14" customHeight="1">
      <c r="A16" s="146" t="s">
        <v>439</v>
      </c>
      <c r="B16" s="147">
        <f>B17+B18</f>
        <v>61631613700.31999</v>
      </c>
      <c r="C16" s="141">
        <f>C17+C18</f>
        <v>19210042361.989994</v>
      </c>
      <c r="D16" s="141">
        <f>D17+D18</f>
        <v>17987622336.129993</v>
      </c>
    </row>
    <row r="17" spans="1:4" ht="15" customHeight="1">
      <c r="A17" s="148" t="s">
        <v>440</v>
      </c>
      <c r="B17" s="143">
        <v>23301306521</v>
      </c>
      <c r="C17" s="143">
        <v>5725202392.159999</v>
      </c>
      <c r="D17" s="143">
        <v>5376077623.499999</v>
      </c>
    </row>
    <row r="18" spans="1:4" ht="15" customHeight="1">
      <c r="A18" s="148" t="s">
        <v>441</v>
      </c>
      <c r="B18" s="143">
        <v>38330307179.31999</v>
      </c>
      <c r="C18" s="143">
        <v>13484839969.829996</v>
      </c>
      <c r="D18" s="143">
        <v>12611544712.629995</v>
      </c>
    </row>
    <row r="19" spans="1:4" ht="15">
      <c r="A19" s="145"/>
      <c r="B19" s="112"/>
      <c r="C19" s="112"/>
      <c r="D19" s="112"/>
    </row>
    <row r="20" spans="1:4" ht="14" customHeight="1">
      <c r="A20" s="140" t="s">
        <v>442</v>
      </c>
      <c r="B20" s="149">
        <f>B21+B22</f>
        <v>0</v>
      </c>
      <c r="C20" s="149">
        <f>C21+C22</f>
        <v>0</v>
      </c>
      <c r="D20" s="149">
        <f>D21+D22</f>
        <v>0</v>
      </c>
    </row>
    <row r="21" spans="1:4" ht="15" customHeight="1">
      <c r="A21" s="142" t="s">
        <v>443</v>
      </c>
      <c r="B21" s="150">
        <v>0</v>
      </c>
      <c r="C21" s="150">
        <v>0</v>
      </c>
      <c r="D21" s="150">
        <v>0</v>
      </c>
    </row>
    <row r="22" spans="1:4" ht="15" customHeight="1">
      <c r="A22" s="142" t="s">
        <v>444</v>
      </c>
      <c r="B22" s="150">
        <v>0</v>
      </c>
      <c r="C22" s="150">
        <v>0</v>
      </c>
      <c r="D22" s="150">
        <v>0</v>
      </c>
    </row>
    <row r="23" spans="1:4" ht="7.5" customHeight="1">
      <c r="A23" s="145"/>
      <c r="B23" s="145"/>
      <c r="C23" s="145"/>
      <c r="D23" s="145"/>
    </row>
    <row r="24" spans="1:4" ht="14" customHeight="1">
      <c r="A24" s="140" t="s">
        <v>445</v>
      </c>
      <c r="B24" s="143">
        <f>B11-B16+B20</f>
        <v>174456737.68000793</v>
      </c>
      <c r="C24" s="143">
        <f>C11-C16+C20</f>
        <v>476178215.47000504</v>
      </c>
      <c r="D24" s="143">
        <f>D11-D16+D20</f>
        <v>1698598241.3300056</v>
      </c>
    </row>
    <row r="25" spans="1:4" ht="12" customHeight="1">
      <c r="A25" s="140"/>
      <c r="B25" s="151"/>
      <c r="C25" s="151"/>
      <c r="D25" s="151"/>
    </row>
    <row r="26" spans="1:4" ht="16.5" customHeight="1">
      <c r="A26" s="140" t="s">
        <v>446</v>
      </c>
      <c r="B26" s="143">
        <f>B24-B14</f>
        <v>174456737.68000793</v>
      </c>
      <c r="C26" s="143">
        <f>C24-C14</f>
        <v>476178215.47000504</v>
      </c>
      <c r="D26" s="143">
        <f>D24-D14</f>
        <v>1698598241.3300056</v>
      </c>
    </row>
    <row r="27" spans="1:4" ht="15">
      <c r="A27" s="140"/>
      <c r="B27" s="151"/>
      <c r="C27" s="151"/>
      <c r="D27" s="151"/>
    </row>
    <row r="28" spans="1:4" ht="20">
      <c r="A28" s="140" t="s">
        <v>447</v>
      </c>
      <c r="B28" s="143">
        <f>B26-B20</f>
        <v>174456737.68000793</v>
      </c>
      <c r="C28" s="143">
        <f>C26-C20</f>
        <v>476178215.47000504</v>
      </c>
      <c r="D28" s="143">
        <f>D26-D20</f>
        <v>1698598241.3300056</v>
      </c>
    </row>
    <row r="29" spans="1:4" ht="16" thickBot="1">
      <c r="A29" s="152"/>
      <c r="B29" s="153"/>
      <c r="C29" s="153"/>
      <c r="D29" s="153"/>
    </row>
    <row r="30" spans="1:4" ht="34" customHeight="1" thickBot="1">
      <c r="A30" s="185"/>
      <c r="B30" s="185"/>
      <c r="C30" s="185"/>
      <c r="D30" s="185"/>
    </row>
    <row r="31" spans="1:4" ht="16" thickBot="1">
      <c r="A31" s="154" t="s">
        <v>448</v>
      </c>
      <c r="B31" s="155" t="s">
        <v>449</v>
      </c>
      <c r="C31" s="155" t="s">
        <v>37</v>
      </c>
      <c r="D31" s="155" t="s">
        <v>13</v>
      </c>
    </row>
    <row r="32" spans="1:4" ht="15">
      <c r="A32" s="139"/>
      <c r="B32" s="139"/>
      <c r="C32" s="139"/>
      <c r="D32" s="139"/>
    </row>
    <row r="33" spans="1:4" ht="14" customHeight="1">
      <c r="A33" s="140" t="s">
        <v>450</v>
      </c>
      <c r="B33" s="156">
        <f>B34+B35</f>
        <v>208847676.17</v>
      </c>
      <c r="C33" s="156">
        <f>C34+C35</f>
        <v>29794826.31</v>
      </c>
      <c r="D33" s="156">
        <f>D34+D35</f>
        <v>29794826.31</v>
      </c>
    </row>
    <row r="34" spans="1:4" ht="15" customHeight="1">
      <c r="A34" s="142" t="s">
        <v>451</v>
      </c>
      <c r="B34" s="156">
        <v>0</v>
      </c>
      <c r="C34" s="156">
        <v>0</v>
      </c>
      <c r="D34" s="156">
        <v>0</v>
      </c>
    </row>
    <row r="35" spans="1:4" ht="15" customHeight="1">
      <c r="A35" s="142" t="s">
        <v>452</v>
      </c>
      <c r="B35" s="156">
        <v>208847676.17</v>
      </c>
      <c r="C35" s="156">
        <v>29794826.31</v>
      </c>
      <c r="D35" s="156">
        <v>29794826.31</v>
      </c>
    </row>
    <row r="36" spans="1:4" ht="15">
      <c r="A36" s="140"/>
      <c r="B36" s="151"/>
      <c r="C36" s="151"/>
      <c r="D36" s="151"/>
    </row>
    <row r="37" spans="1:4" ht="15">
      <c r="A37" s="140" t="s">
        <v>453</v>
      </c>
      <c r="B37" s="157">
        <f>B28+B33</f>
        <v>383304413.8500079</v>
      </c>
      <c r="C37" s="157">
        <f>C28+C33</f>
        <v>505973041.78000504</v>
      </c>
      <c r="D37" s="157">
        <f>D28+D33</f>
        <v>1728393067.6400056</v>
      </c>
    </row>
    <row r="38" spans="1:4" ht="16" thickBot="1">
      <c r="A38" s="152"/>
      <c r="B38" s="152"/>
      <c r="C38" s="152"/>
      <c r="D38" s="152"/>
    </row>
    <row r="39" ht="32" customHeight="1" thickBot="1"/>
    <row r="40" spans="1:4" ht="13.25" customHeight="1">
      <c r="A40" s="181" t="s">
        <v>448</v>
      </c>
      <c r="B40" s="183" t="s">
        <v>454</v>
      </c>
      <c r="C40" s="181" t="s">
        <v>37</v>
      </c>
      <c r="D40" s="183" t="s">
        <v>455</v>
      </c>
    </row>
    <row r="41" spans="1:4" ht="13.25" customHeight="1" thickBot="1">
      <c r="A41" s="182"/>
      <c r="B41" s="184"/>
      <c r="C41" s="182"/>
      <c r="D41" s="184"/>
    </row>
    <row r="42" spans="1:4" ht="15">
      <c r="A42" s="158"/>
      <c r="B42" s="158"/>
      <c r="C42" s="158"/>
      <c r="D42" s="158"/>
    </row>
    <row r="43" spans="1:4" ht="14" customHeight="1">
      <c r="A43" s="159" t="s">
        <v>456</v>
      </c>
      <c r="B43" s="160">
        <f>B44+B45</f>
        <v>0</v>
      </c>
      <c r="C43" s="161">
        <f>C44+C45</f>
        <v>0</v>
      </c>
      <c r="D43" s="161">
        <f>D44+D45</f>
        <v>0</v>
      </c>
    </row>
    <row r="44" spans="1:4" ht="15" customHeight="1">
      <c r="A44" s="142" t="s">
        <v>457</v>
      </c>
      <c r="B44" s="150">
        <v>0</v>
      </c>
      <c r="C44" s="150">
        <v>0</v>
      </c>
      <c r="D44" s="150">
        <v>0</v>
      </c>
    </row>
    <row r="45" spans="1:4" ht="15" customHeight="1">
      <c r="A45" s="142" t="s">
        <v>458</v>
      </c>
      <c r="B45" s="150">
        <v>0</v>
      </c>
      <c r="C45" s="150">
        <v>0</v>
      </c>
      <c r="D45" s="150">
        <v>0</v>
      </c>
    </row>
    <row r="46" spans="1:4" ht="14" customHeight="1">
      <c r="A46" s="159" t="s">
        <v>459</v>
      </c>
      <c r="B46" s="162">
        <f>B47+B48</f>
        <v>174456737.59</v>
      </c>
      <c r="C46" s="162">
        <f>C47+C48</f>
        <v>28026094.15</v>
      </c>
      <c r="D46" s="162">
        <f>D47+D48</f>
        <v>28026094.15</v>
      </c>
    </row>
    <row r="47" spans="1:4" ht="14" customHeight="1">
      <c r="A47" s="142" t="s">
        <v>460</v>
      </c>
      <c r="B47" s="163">
        <v>0</v>
      </c>
      <c r="C47" s="163">
        <v>0</v>
      </c>
      <c r="D47" s="163">
        <v>0</v>
      </c>
    </row>
    <row r="48" spans="1:4" ht="14" customHeight="1">
      <c r="A48" s="142" t="s">
        <v>461</v>
      </c>
      <c r="B48" s="162">
        <v>174456737.59</v>
      </c>
      <c r="C48" s="162">
        <v>28026094.15</v>
      </c>
      <c r="D48" s="162">
        <v>28026094.15</v>
      </c>
    </row>
    <row r="49" spans="1:4" ht="15">
      <c r="A49" s="159"/>
      <c r="B49" s="163"/>
      <c r="C49" s="163"/>
      <c r="D49" s="163"/>
    </row>
    <row r="50" spans="1:4" ht="13.25" customHeight="1">
      <c r="A50" s="159" t="s">
        <v>462</v>
      </c>
      <c r="B50" s="157">
        <f>B43-B46</f>
        <v>-174456737.59</v>
      </c>
      <c r="C50" s="157">
        <f>C43-C46</f>
        <v>-28026094.15</v>
      </c>
      <c r="D50" s="157">
        <f>D43-D46</f>
        <v>-28026094.15</v>
      </c>
    </row>
    <row r="51" spans="1:4" ht="16" thickBot="1">
      <c r="A51" s="164"/>
      <c r="B51" s="164"/>
      <c r="C51" s="164"/>
      <c r="D51" s="164"/>
    </row>
    <row r="52" ht="16" thickBot="1"/>
    <row r="53" spans="1:4" ht="13.25" customHeight="1">
      <c r="A53" s="181" t="s">
        <v>448</v>
      </c>
      <c r="B53" s="183" t="s">
        <v>454</v>
      </c>
      <c r="C53" s="181" t="s">
        <v>37</v>
      </c>
      <c r="D53" s="183" t="s">
        <v>455</v>
      </c>
    </row>
    <row r="54" spans="1:4" ht="16" thickBot="1">
      <c r="A54" s="182"/>
      <c r="B54" s="184"/>
      <c r="C54" s="182"/>
      <c r="D54" s="184"/>
    </row>
    <row r="55" spans="1:4" ht="15">
      <c r="A55" s="158"/>
      <c r="B55" s="158"/>
      <c r="C55" s="158"/>
      <c r="D55" s="158"/>
    </row>
    <row r="56" spans="1:4" ht="14" customHeight="1">
      <c r="A56" s="165" t="s">
        <v>463</v>
      </c>
      <c r="B56" s="162">
        <f>B12</f>
        <v>23301306521</v>
      </c>
      <c r="C56" s="162">
        <f>C12</f>
        <v>6251956200.42</v>
      </c>
      <c r="D56" s="162">
        <f>D12</f>
        <v>6251956200.42</v>
      </c>
    </row>
    <row r="57" spans="1:4" ht="18" customHeight="1">
      <c r="A57" s="20" t="s">
        <v>464</v>
      </c>
      <c r="B57" s="166">
        <f>B44-B47</f>
        <v>0</v>
      </c>
      <c r="C57" s="166">
        <f>C44-C47</f>
        <v>0</v>
      </c>
      <c r="D57" s="166">
        <f>D44-D47</f>
        <v>0</v>
      </c>
    </row>
    <row r="58" spans="1:4" ht="15" customHeight="1">
      <c r="A58" s="142" t="s">
        <v>457</v>
      </c>
      <c r="B58" s="150">
        <v>0</v>
      </c>
      <c r="C58" s="150">
        <v>0</v>
      </c>
      <c r="D58" s="150">
        <v>0</v>
      </c>
    </row>
    <row r="59" spans="1:4" ht="15">
      <c r="A59" s="142" t="s">
        <v>460</v>
      </c>
      <c r="B59" s="150">
        <v>0</v>
      </c>
      <c r="C59" s="150">
        <v>0</v>
      </c>
      <c r="D59" s="150">
        <v>0</v>
      </c>
    </row>
    <row r="60" spans="1:4" ht="15">
      <c r="A60" s="165"/>
      <c r="B60" s="167"/>
      <c r="C60" s="167"/>
      <c r="D60" s="167"/>
    </row>
    <row r="61" spans="1:4" ht="14" customHeight="1">
      <c r="A61" s="20" t="s">
        <v>440</v>
      </c>
      <c r="B61" s="162">
        <f>B17</f>
        <v>23301306521</v>
      </c>
      <c r="C61" s="162">
        <f>C17</f>
        <v>5725202392.159999</v>
      </c>
      <c r="D61" s="162">
        <f>D17</f>
        <v>5376077623.499999</v>
      </c>
    </row>
    <row r="62" spans="1:4" ht="12" customHeight="1">
      <c r="A62" s="165"/>
      <c r="B62" s="167"/>
      <c r="C62" s="167"/>
      <c r="D62" s="167"/>
    </row>
    <row r="63" spans="1:4" ht="14" customHeight="1">
      <c r="A63" s="20" t="s">
        <v>443</v>
      </c>
      <c r="B63" s="150">
        <v>0</v>
      </c>
      <c r="C63" s="150">
        <v>0</v>
      </c>
      <c r="D63" s="150">
        <v>0</v>
      </c>
    </row>
    <row r="64" spans="1:4" ht="12" customHeight="1">
      <c r="A64" s="165"/>
      <c r="B64" s="167"/>
      <c r="C64" s="167"/>
      <c r="D64" s="167"/>
    </row>
    <row r="65" spans="1:4" ht="17.25" customHeight="1">
      <c r="A65" s="168" t="s">
        <v>465</v>
      </c>
      <c r="B65" s="169">
        <f>B56+B57-B61+B63</f>
        <v>0</v>
      </c>
      <c r="C65" s="170">
        <f>C56+C57-C61+C63</f>
        <v>526753808.2600012</v>
      </c>
      <c r="D65" s="170">
        <f>D56+D57-D61+D63</f>
        <v>875878576.920001</v>
      </c>
    </row>
    <row r="66" spans="1:4" ht="12" customHeight="1">
      <c r="A66" s="171"/>
      <c r="B66" s="170"/>
      <c r="C66" s="170"/>
      <c r="D66" s="170"/>
    </row>
    <row r="67" spans="1:4" ht="18" customHeight="1">
      <c r="A67" s="168" t="s">
        <v>466</v>
      </c>
      <c r="B67" s="169">
        <f>B65-B57</f>
        <v>0</v>
      </c>
      <c r="C67" s="170">
        <f>C65-C57</f>
        <v>526753808.2600012</v>
      </c>
      <c r="D67" s="170">
        <f>D65-D57</f>
        <v>875878576.920001</v>
      </c>
    </row>
    <row r="68" spans="1:4" ht="16" thickBot="1">
      <c r="A68" s="172"/>
      <c r="B68" s="173"/>
      <c r="C68" s="173"/>
      <c r="D68" s="173"/>
    </row>
    <row r="69" ht="16" thickBot="1"/>
    <row r="70" spans="1:4" ht="13.25" customHeight="1">
      <c r="A70" s="181" t="s">
        <v>448</v>
      </c>
      <c r="B70" s="183" t="s">
        <v>467</v>
      </c>
      <c r="C70" s="181" t="s">
        <v>37</v>
      </c>
      <c r="D70" s="183" t="s">
        <v>455</v>
      </c>
    </row>
    <row r="71" spans="1:4" ht="13.25" customHeight="1" thickBot="1">
      <c r="A71" s="182"/>
      <c r="B71" s="184"/>
      <c r="C71" s="182"/>
      <c r="D71" s="184"/>
    </row>
    <row r="72" spans="1:4" ht="12" customHeight="1">
      <c r="A72" s="158"/>
      <c r="B72" s="158"/>
      <c r="C72" s="158"/>
      <c r="D72" s="158"/>
    </row>
    <row r="73" spans="1:4" ht="15">
      <c r="A73" s="165" t="s">
        <v>437</v>
      </c>
      <c r="B73" s="174">
        <f>B13</f>
        <v>38504763917</v>
      </c>
      <c r="C73" s="174">
        <f>C13</f>
        <v>13434264377.04</v>
      </c>
      <c r="D73" s="174">
        <f>D13</f>
        <v>13434264377.04</v>
      </c>
    </row>
    <row r="74" spans="1:4" ht="15">
      <c r="A74" s="20" t="s">
        <v>468</v>
      </c>
      <c r="B74" s="162">
        <f>B75-B76</f>
        <v>-174456737.59</v>
      </c>
      <c r="C74" s="162">
        <f>C75-C76</f>
        <v>-28026094.15</v>
      </c>
      <c r="D74" s="162">
        <f>D75-D76</f>
        <v>-28026094.15</v>
      </c>
    </row>
    <row r="75" spans="1:4" ht="15">
      <c r="A75" s="142" t="s">
        <v>458</v>
      </c>
      <c r="B75" s="166">
        <v>0</v>
      </c>
      <c r="C75" s="166">
        <v>0</v>
      </c>
      <c r="D75" s="166">
        <v>0</v>
      </c>
    </row>
    <row r="76" spans="1:4" ht="15">
      <c r="A76" s="142" t="s">
        <v>461</v>
      </c>
      <c r="B76" s="175">
        <f>B48</f>
        <v>174456737.59</v>
      </c>
      <c r="C76" s="175">
        <f>C48</f>
        <v>28026094.15</v>
      </c>
      <c r="D76" s="175">
        <f>D48</f>
        <v>28026094.15</v>
      </c>
    </row>
    <row r="77" spans="1:4" ht="15">
      <c r="A77" s="165"/>
      <c r="B77" s="163"/>
      <c r="C77" s="163"/>
      <c r="D77" s="163"/>
    </row>
    <row r="78" spans="1:4" ht="15">
      <c r="A78" s="20" t="s">
        <v>469</v>
      </c>
      <c r="B78" s="175">
        <f>B18</f>
        <v>38330307179.31999</v>
      </c>
      <c r="C78" s="175">
        <f>C18</f>
        <v>13484839969.829996</v>
      </c>
      <c r="D78" s="175">
        <f>D18</f>
        <v>12611544712.629995</v>
      </c>
    </row>
    <row r="79" spans="1:4" ht="15">
      <c r="A79" s="165"/>
      <c r="B79" s="163"/>
      <c r="C79" s="163"/>
      <c r="D79" s="163"/>
    </row>
    <row r="80" spans="1:4" ht="15">
      <c r="A80" s="20" t="s">
        <v>444</v>
      </c>
      <c r="B80" s="176">
        <v>0</v>
      </c>
      <c r="C80" s="176">
        <v>0</v>
      </c>
      <c r="D80" s="176">
        <v>0</v>
      </c>
    </row>
    <row r="81" spans="1:4" ht="5.25" customHeight="1">
      <c r="A81" s="165"/>
      <c r="B81" s="163"/>
      <c r="C81" s="163"/>
      <c r="D81" s="163"/>
    </row>
    <row r="82" spans="1:4" ht="15">
      <c r="A82" s="168" t="s">
        <v>470</v>
      </c>
      <c r="B82" s="169">
        <f>B73+B74-B78+B80</f>
        <v>0.0900115966796875</v>
      </c>
      <c r="C82" s="170">
        <f>C73+C74-C78+C80</f>
        <v>-78601686.93999481</v>
      </c>
      <c r="D82" s="170">
        <f>D73+D74-D78+D80</f>
        <v>794693570.260006</v>
      </c>
    </row>
    <row r="83" spans="1:4" ht="12" customHeight="1">
      <c r="A83" s="171"/>
      <c r="B83" s="170"/>
      <c r="C83" s="170"/>
      <c r="D83" s="170"/>
    </row>
    <row r="84" spans="1:4" ht="17" customHeight="1">
      <c r="A84" s="168" t="s">
        <v>471</v>
      </c>
      <c r="B84" s="170">
        <f>B82-B74</f>
        <v>174456737.6800116</v>
      </c>
      <c r="C84" s="170">
        <f>C82-C74</f>
        <v>-50575592.78999481</v>
      </c>
      <c r="D84" s="170">
        <f>D82-D74</f>
        <v>822719664.4100059</v>
      </c>
    </row>
    <row r="85" spans="1:4" ht="12" customHeight="1" thickBot="1">
      <c r="A85" s="172"/>
      <c r="B85" s="164"/>
      <c r="C85" s="164"/>
      <c r="D85" s="164"/>
    </row>
    <row r="86" ht="10.25" customHeight="1"/>
    <row r="87" ht="10.25" customHeight="1"/>
    <row r="88" ht="19.5" customHeight="1" hidden="1"/>
    <row r="89" ht="28.5" customHeight="1" hidden="1"/>
    <row r="90" ht="15" hidden="1"/>
    <row r="91" ht="15" hidden="1"/>
    <row r="92" ht="10.25" customHeight="1" hidden="1"/>
    <row r="93" ht="10.25" customHeight="1" hidden="1"/>
    <row r="94" ht="9" customHeight="1" hidden="1"/>
    <row r="95" spans="1:4" s="179" customFormat="1" ht="17.25" customHeight="1" hidden="1">
      <c r="A95" s="177" t="s">
        <v>27</v>
      </c>
      <c r="B95" s="178"/>
      <c r="C95" s="178"/>
      <c r="D95" s="178"/>
    </row>
    <row r="96" spans="1:4" s="179" customFormat="1" ht="51" customHeight="1" hidden="1">
      <c r="A96" s="180" t="s">
        <v>472</v>
      </c>
      <c r="B96" s="180"/>
      <c r="C96" s="180"/>
      <c r="D96" s="180"/>
    </row>
    <row r="97" spans="1:4" s="179" customFormat="1" ht="36.75" customHeight="1" hidden="1">
      <c r="A97" s="180" t="s">
        <v>473</v>
      </c>
      <c r="B97" s="180"/>
      <c r="C97" s="180"/>
      <c r="D97" s="180"/>
    </row>
    <row r="98" spans="1:4" s="179" customFormat="1" ht="56.25" customHeight="1" hidden="1">
      <c r="A98" s="180" t="s">
        <v>474</v>
      </c>
      <c r="B98" s="180"/>
      <c r="C98" s="180"/>
      <c r="D98" s="180"/>
    </row>
    <row r="99" spans="1:4" s="179" customFormat="1" ht="19.5" customHeight="1" hidden="1">
      <c r="A99" s="180" t="s">
        <v>475</v>
      </c>
      <c r="B99" s="180"/>
      <c r="C99" s="180"/>
      <c r="D99" s="180"/>
    </row>
    <row r="100" ht="15" hidden="1"/>
    <row r="101" ht="15" hidden="1"/>
    <row r="102" ht="15" hidden="1"/>
    <row r="103" ht="15" hidden="1"/>
    <row r="104" ht="15" hidden="1"/>
    <row r="105" ht="15" hidden="1"/>
    <row r="106" ht="15" hidden="1"/>
  </sheetData>
  <mergeCells count="25">
    <mergeCell ref="A53:A54"/>
    <mergeCell ref="B53:B54"/>
    <mergeCell ref="C53:C54"/>
    <mergeCell ref="D53:D54"/>
    <mergeCell ref="A3:D3"/>
    <mergeCell ref="A4:D4"/>
    <mergeCell ref="A5:D5"/>
    <mergeCell ref="A6:D6"/>
    <mergeCell ref="A8:A9"/>
    <mergeCell ref="B8:B9"/>
    <mergeCell ref="C8:C9"/>
    <mergeCell ref="D8:D9"/>
    <mergeCell ref="A30:D30"/>
    <mergeCell ref="A40:A41"/>
    <mergeCell ref="B40:B41"/>
    <mergeCell ref="C40:C41"/>
    <mergeCell ref="D40:D41"/>
    <mergeCell ref="A98:D98"/>
    <mergeCell ref="A99:D99"/>
    <mergeCell ref="A70:A71"/>
    <mergeCell ref="B70:B71"/>
    <mergeCell ref="C70:C71"/>
    <mergeCell ref="D70:D71"/>
    <mergeCell ref="A96:D96"/>
    <mergeCell ref="A97:D97"/>
  </mergeCells>
  <printOptions horizontalCentered="1"/>
  <pageMargins left="0.71" right="0.71" top="0.75" bottom="0.35" header="0.31" footer="0.31"/>
  <pageSetup horizontalDpi="600" verticalDpi="600" orientation="portrait" scale="70" copies="2" r:id="rId2"/>
  <headerFooter>
    <oddFooter>&amp;C&amp;"Calibri,Normal"&amp;K000000&amp;P DE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7:K100"/>
  <sheetViews>
    <sheetView zoomScale="170" zoomScaleNormal="170" zoomScalePageLayoutView="170" workbookViewId="0" topLeftCell="A7">
      <pane xSplit="3" ySplit="8" topLeftCell="D15" activePane="bottomRight" state="frozen"/>
      <selection pane="topLeft" activeCell="A7" sqref="A7"/>
      <selection pane="topRight" activeCell="D7" sqref="D7"/>
      <selection pane="bottomLeft" activeCell="A15" sqref="A15"/>
      <selection pane="bottomRight" activeCell="D23" sqref="D23"/>
    </sheetView>
  </sheetViews>
  <sheetFormatPr defaultColWidth="11.57421875" defaultRowHeight="15"/>
  <cols>
    <col min="1" max="2" width="1.7109375" style="106" customWidth="1"/>
    <col min="3" max="3" width="30.7109375" style="106" customWidth="1"/>
    <col min="4" max="9" width="12.7109375" style="106" customWidth="1"/>
    <col min="10" max="10" width="11.7109375" style="108" bestFit="1" customWidth="1"/>
    <col min="11" max="11" width="15.140625" style="113" bestFit="1" customWidth="1"/>
    <col min="12" max="16384" width="11.421875" style="106" customWidth="1"/>
  </cols>
  <sheetData>
    <row r="1" ht="12.75"/>
    <row r="6" ht="12.75"/>
    <row r="7" ht="14" thickBot="1">
      <c r="I7" s="107" t="s">
        <v>341</v>
      </c>
    </row>
    <row r="8" spans="1:9" ht="15">
      <c r="A8" s="257" t="s">
        <v>342</v>
      </c>
      <c r="B8" s="258"/>
      <c r="C8" s="258"/>
      <c r="D8" s="258"/>
      <c r="E8" s="258"/>
      <c r="F8" s="258"/>
      <c r="G8" s="258"/>
      <c r="H8" s="258"/>
      <c r="I8" s="259"/>
    </row>
    <row r="9" spans="1:9" ht="15">
      <c r="A9" s="260" t="s">
        <v>343</v>
      </c>
      <c r="B9" s="261"/>
      <c r="C9" s="261"/>
      <c r="D9" s="261"/>
      <c r="E9" s="261"/>
      <c r="F9" s="261"/>
      <c r="G9" s="261"/>
      <c r="H9" s="261"/>
      <c r="I9" s="262"/>
    </row>
    <row r="10" spans="1:9" ht="15">
      <c r="A10" s="260" t="s">
        <v>344</v>
      </c>
      <c r="B10" s="261"/>
      <c r="C10" s="261"/>
      <c r="D10" s="261"/>
      <c r="E10" s="261"/>
      <c r="F10" s="261"/>
      <c r="G10" s="261"/>
      <c r="H10" s="261"/>
      <c r="I10" s="262"/>
    </row>
    <row r="11" spans="1:9" ht="14" thickBot="1">
      <c r="A11" s="263" t="s">
        <v>5</v>
      </c>
      <c r="B11" s="264"/>
      <c r="C11" s="264"/>
      <c r="D11" s="264"/>
      <c r="E11" s="264"/>
      <c r="F11" s="264"/>
      <c r="G11" s="264"/>
      <c r="H11" s="264"/>
      <c r="I11" s="265"/>
    </row>
    <row r="12" spans="1:9" ht="14" thickBot="1">
      <c r="A12" s="266" t="s">
        <v>345</v>
      </c>
      <c r="B12" s="267"/>
      <c r="C12" s="268"/>
      <c r="D12" s="269" t="s">
        <v>346</v>
      </c>
      <c r="E12" s="270"/>
      <c r="F12" s="270"/>
      <c r="G12" s="270"/>
      <c r="H12" s="271"/>
      <c r="I12" s="272" t="s">
        <v>347</v>
      </c>
    </row>
    <row r="13" spans="1:9" ht="15">
      <c r="A13" s="273"/>
      <c r="B13" s="274"/>
      <c r="C13" s="275"/>
      <c r="D13" s="272" t="s">
        <v>348</v>
      </c>
      <c r="E13" s="272" t="s">
        <v>117</v>
      </c>
      <c r="F13" s="276" t="s">
        <v>118</v>
      </c>
      <c r="G13" s="276" t="s">
        <v>37</v>
      </c>
      <c r="H13" s="276" t="s">
        <v>349</v>
      </c>
      <c r="I13" s="277"/>
    </row>
    <row r="14" spans="1:9" ht="14" thickBot="1">
      <c r="A14" s="278"/>
      <c r="B14" s="279"/>
      <c r="C14" s="280"/>
      <c r="D14" s="281"/>
      <c r="E14" s="281"/>
      <c r="F14" s="282"/>
      <c r="G14" s="282"/>
      <c r="H14" s="282"/>
      <c r="I14" s="281"/>
    </row>
    <row r="15" spans="1:9" ht="12" customHeight="1">
      <c r="A15" s="218"/>
      <c r="B15" s="218"/>
      <c r="C15" s="218"/>
      <c r="D15" s="109"/>
      <c r="E15" s="109"/>
      <c r="F15" s="109"/>
      <c r="G15" s="109"/>
      <c r="H15" s="109"/>
      <c r="I15" s="109"/>
    </row>
    <row r="16" spans="1:9" ht="12" customHeight="1">
      <c r="A16" s="211" t="s">
        <v>350</v>
      </c>
      <c r="B16" s="211"/>
      <c r="C16" s="211"/>
      <c r="D16" s="110"/>
      <c r="E16" s="110"/>
      <c r="F16" s="110"/>
      <c r="G16" s="110"/>
      <c r="H16" s="110"/>
      <c r="I16" s="110"/>
    </row>
    <row r="17" spans="1:11" ht="12" customHeight="1">
      <c r="A17" s="111"/>
      <c r="B17" s="209" t="s">
        <v>351</v>
      </c>
      <c r="C17" s="210"/>
      <c r="D17" s="112">
        <v>1299656529</v>
      </c>
      <c r="E17" s="112">
        <v>0</v>
      </c>
      <c r="F17" s="112">
        <f>+D17+E17</f>
        <v>1299656529</v>
      </c>
      <c r="G17" s="112">
        <v>378111196.06</v>
      </c>
      <c r="H17" s="112">
        <f>+G17</f>
        <v>378111196.06</v>
      </c>
      <c r="I17" s="112">
        <f>+D17-H17</f>
        <v>921545332.94</v>
      </c>
      <c r="K17" s="108"/>
    </row>
    <row r="18" spans="1:9" ht="12" customHeight="1">
      <c r="A18" s="111"/>
      <c r="B18" s="209" t="s">
        <v>352</v>
      </c>
      <c r="C18" s="210"/>
      <c r="D18" s="112">
        <v>0</v>
      </c>
      <c r="E18" s="112">
        <f aca="true" t="shared" si="0" ref="E18:E23">+G18-D18</f>
        <v>0</v>
      </c>
      <c r="F18" s="112">
        <f aca="true" t="shared" si="1" ref="F18:F23">+D18+E18</f>
        <v>0</v>
      </c>
      <c r="G18" s="112">
        <v>0</v>
      </c>
      <c r="H18" s="112">
        <f aca="true" t="shared" si="2" ref="H18:H23">+G18</f>
        <v>0</v>
      </c>
      <c r="I18" s="112">
        <f aca="true" t="shared" si="3" ref="I18:I47">+D18-H18</f>
        <v>0</v>
      </c>
    </row>
    <row r="19" spans="1:9" ht="12" customHeight="1">
      <c r="A19" s="111"/>
      <c r="B19" s="209" t="s">
        <v>353</v>
      </c>
      <c r="C19" s="210"/>
      <c r="D19" s="112">
        <v>0</v>
      </c>
      <c r="E19" s="112">
        <f t="shared" si="0"/>
        <v>0</v>
      </c>
      <c r="F19" s="112">
        <f t="shared" si="1"/>
        <v>0</v>
      </c>
      <c r="G19" s="112">
        <v>0</v>
      </c>
      <c r="H19" s="112">
        <f t="shared" si="2"/>
        <v>0</v>
      </c>
      <c r="I19" s="112">
        <f t="shared" si="3"/>
        <v>0</v>
      </c>
    </row>
    <row r="20" spans="1:9" ht="12" customHeight="1">
      <c r="A20" s="111"/>
      <c r="B20" s="209" t="s">
        <v>354</v>
      </c>
      <c r="C20" s="210"/>
      <c r="D20" s="112">
        <v>452225156</v>
      </c>
      <c r="E20" s="112">
        <v>0</v>
      </c>
      <c r="F20" s="112">
        <f t="shared" si="1"/>
        <v>452225156</v>
      </c>
      <c r="G20" s="112">
        <v>129073666.09</v>
      </c>
      <c r="H20" s="112">
        <f t="shared" si="2"/>
        <v>129073666.09</v>
      </c>
      <c r="I20" s="112">
        <f t="shared" si="3"/>
        <v>323151489.90999997</v>
      </c>
    </row>
    <row r="21" spans="1:9" ht="12" customHeight="1">
      <c r="A21" s="111"/>
      <c r="B21" s="209" t="s">
        <v>355</v>
      </c>
      <c r="C21" s="210"/>
      <c r="D21" s="112">
        <v>34275697</v>
      </c>
      <c r="E21" s="112">
        <v>0</v>
      </c>
      <c r="F21" s="112">
        <f t="shared" si="1"/>
        <v>34275697</v>
      </c>
      <c r="G21" s="112">
        <v>4087621.47</v>
      </c>
      <c r="H21" s="112">
        <f t="shared" si="2"/>
        <v>4087621.47</v>
      </c>
      <c r="I21" s="112">
        <f t="shared" si="3"/>
        <v>30188075.53</v>
      </c>
    </row>
    <row r="22" spans="1:9" ht="12" customHeight="1">
      <c r="A22" s="111"/>
      <c r="B22" s="209" t="s">
        <v>356</v>
      </c>
      <c r="C22" s="210"/>
      <c r="D22" s="112">
        <v>11911730</v>
      </c>
      <c r="E22" s="112">
        <v>0</v>
      </c>
      <c r="F22" s="112">
        <f t="shared" si="1"/>
        <v>11911730</v>
      </c>
      <c r="G22" s="112">
        <v>2095219.55</v>
      </c>
      <c r="H22" s="112">
        <f t="shared" si="2"/>
        <v>2095219.55</v>
      </c>
      <c r="I22" s="112">
        <f t="shared" si="3"/>
        <v>9816510.45</v>
      </c>
    </row>
    <row r="23" spans="1:9" ht="12" customHeight="1">
      <c r="A23" s="111"/>
      <c r="B23" s="209" t="s">
        <v>357</v>
      </c>
      <c r="C23" s="210"/>
      <c r="D23" s="112">
        <v>0</v>
      </c>
      <c r="E23" s="112">
        <f t="shared" si="0"/>
        <v>0</v>
      </c>
      <c r="F23" s="112">
        <f t="shared" si="1"/>
        <v>0</v>
      </c>
      <c r="G23" s="112">
        <v>0</v>
      </c>
      <c r="H23" s="112">
        <f t="shared" si="2"/>
        <v>0</v>
      </c>
      <c r="I23" s="112">
        <f t="shared" si="3"/>
        <v>0</v>
      </c>
    </row>
    <row r="24" spans="1:9" ht="15" customHeight="1">
      <c r="A24" s="111"/>
      <c r="B24" s="213" t="s">
        <v>358</v>
      </c>
      <c r="C24" s="214"/>
      <c r="D24" s="110">
        <f aca="true" t="shared" si="4" ref="D24:I24">SUM(D25:D35)</f>
        <v>20863027689</v>
      </c>
      <c r="E24" s="110">
        <f t="shared" si="4"/>
        <v>0</v>
      </c>
      <c r="F24" s="110">
        <f t="shared" si="4"/>
        <v>20863027689</v>
      </c>
      <c r="G24" s="110">
        <f t="shared" si="4"/>
        <v>5680503389.9</v>
      </c>
      <c r="H24" s="110">
        <f t="shared" si="4"/>
        <v>5680503389.9</v>
      </c>
      <c r="I24" s="110">
        <f t="shared" si="4"/>
        <v>15182524299.1</v>
      </c>
    </row>
    <row r="25" spans="1:9" ht="12" customHeight="1">
      <c r="A25" s="111"/>
      <c r="B25" s="114"/>
      <c r="C25" s="115" t="s">
        <v>359</v>
      </c>
      <c r="D25" s="112">
        <v>16648845951</v>
      </c>
      <c r="E25" s="112">
        <v>0</v>
      </c>
      <c r="F25" s="112">
        <f aca="true" t="shared" si="5" ref="F25:F35">+D25+E25</f>
        <v>16648845951</v>
      </c>
      <c r="G25" s="112">
        <v>4312052805</v>
      </c>
      <c r="H25" s="112">
        <f aca="true" t="shared" si="6" ref="H25:H47">+G25</f>
        <v>4312052805</v>
      </c>
      <c r="I25" s="112">
        <f t="shared" si="3"/>
        <v>12336793146</v>
      </c>
    </row>
    <row r="26" spans="1:9" ht="12" customHeight="1">
      <c r="A26" s="111"/>
      <c r="B26" s="114"/>
      <c r="C26" s="115" t="s">
        <v>360</v>
      </c>
      <c r="D26" s="112">
        <v>692835569</v>
      </c>
      <c r="E26" s="112">
        <v>0</v>
      </c>
      <c r="F26" s="112">
        <f t="shared" si="5"/>
        <v>692835569</v>
      </c>
      <c r="G26" s="112">
        <v>174169247</v>
      </c>
      <c r="H26" s="112">
        <f t="shared" si="6"/>
        <v>174169247</v>
      </c>
      <c r="I26" s="112">
        <f t="shared" si="3"/>
        <v>518666322</v>
      </c>
    </row>
    <row r="27" spans="1:9" ht="12" customHeight="1">
      <c r="A27" s="111"/>
      <c r="B27" s="114"/>
      <c r="C27" s="115" t="s">
        <v>361</v>
      </c>
      <c r="D27" s="112">
        <v>708698930</v>
      </c>
      <c r="E27" s="112">
        <v>0</v>
      </c>
      <c r="F27" s="112">
        <f t="shared" si="5"/>
        <v>708698930</v>
      </c>
      <c r="G27" s="112">
        <v>152706982</v>
      </c>
      <c r="H27" s="112">
        <f t="shared" si="6"/>
        <v>152706982</v>
      </c>
      <c r="I27" s="112">
        <f t="shared" si="3"/>
        <v>555991948</v>
      </c>
    </row>
    <row r="28" spans="1:9" ht="12" customHeight="1">
      <c r="A28" s="111"/>
      <c r="B28" s="114"/>
      <c r="C28" s="115" t="s">
        <v>362</v>
      </c>
      <c r="D28" s="112">
        <v>619636213</v>
      </c>
      <c r="E28" s="112">
        <v>0</v>
      </c>
      <c r="F28" s="112">
        <f t="shared" si="5"/>
        <v>619636213</v>
      </c>
      <c r="G28" s="112">
        <v>127135144.23</v>
      </c>
      <c r="H28" s="112">
        <f t="shared" si="6"/>
        <v>127135144.23</v>
      </c>
      <c r="I28" s="112">
        <f t="shared" si="3"/>
        <v>492501068.77</v>
      </c>
    </row>
    <row r="29" spans="1:9" ht="12" customHeight="1">
      <c r="A29" s="111"/>
      <c r="B29" s="114"/>
      <c r="C29" s="115" t="s">
        <v>363</v>
      </c>
      <c r="D29" s="112">
        <v>0</v>
      </c>
      <c r="E29" s="112">
        <f>+G29-D29</f>
        <v>0</v>
      </c>
      <c r="F29" s="112">
        <f t="shared" si="5"/>
        <v>0</v>
      </c>
      <c r="G29" s="112">
        <v>0</v>
      </c>
      <c r="H29" s="112">
        <f t="shared" si="6"/>
        <v>0</v>
      </c>
      <c r="I29" s="112">
        <f t="shared" si="3"/>
        <v>0</v>
      </c>
    </row>
    <row r="30" spans="1:9" ht="12" customHeight="1">
      <c r="A30" s="111"/>
      <c r="B30" s="114"/>
      <c r="C30" s="115" t="s">
        <v>364</v>
      </c>
      <c r="D30" s="112">
        <v>334465723</v>
      </c>
      <c r="E30" s="112">
        <v>0</v>
      </c>
      <c r="F30" s="112">
        <f t="shared" si="5"/>
        <v>334465723</v>
      </c>
      <c r="G30" s="112">
        <v>79016524.53</v>
      </c>
      <c r="H30" s="112">
        <f t="shared" si="6"/>
        <v>79016524.53</v>
      </c>
      <c r="I30" s="112">
        <f t="shared" si="3"/>
        <v>255449198.47</v>
      </c>
    </row>
    <row r="31" spans="1:9" ht="12" customHeight="1">
      <c r="A31" s="111"/>
      <c r="B31" s="114"/>
      <c r="C31" s="115" t="s">
        <v>365</v>
      </c>
      <c r="D31" s="112">
        <v>0</v>
      </c>
      <c r="E31" s="112">
        <f>+G31-D31</f>
        <v>0</v>
      </c>
      <c r="F31" s="112">
        <f t="shared" si="5"/>
        <v>0</v>
      </c>
      <c r="G31" s="112">
        <v>0</v>
      </c>
      <c r="H31" s="112">
        <f t="shared" si="6"/>
        <v>0</v>
      </c>
      <c r="I31" s="112">
        <f t="shared" si="3"/>
        <v>0</v>
      </c>
    </row>
    <row r="32" spans="1:9" ht="12" customHeight="1">
      <c r="A32" s="111"/>
      <c r="B32" s="114"/>
      <c r="C32" s="115" t="s">
        <v>366</v>
      </c>
      <c r="D32" s="112">
        <v>0</v>
      </c>
      <c r="E32" s="112">
        <f>+G32-D32</f>
        <v>0</v>
      </c>
      <c r="F32" s="112">
        <f t="shared" si="5"/>
        <v>0</v>
      </c>
      <c r="G32" s="112">
        <v>0</v>
      </c>
      <c r="H32" s="112">
        <f t="shared" si="6"/>
        <v>0</v>
      </c>
      <c r="I32" s="112">
        <f t="shared" si="3"/>
        <v>0</v>
      </c>
    </row>
    <row r="33" spans="1:9" ht="12" customHeight="1">
      <c r="A33" s="111"/>
      <c r="B33" s="114"/>
      <c r="C33" s="115" t="s">
        <v>367</v>
      </c>
      <c r="D33" s="112">
        <v>435029469</v>
      </c>
      <c r="E33" s="112">
        <v>0</v>
      </c>
      <c r="F33" s="112">
        <f t="shared" si="5"/>
        <v>435029469</v>
      </c>
      <c r="G33" s="112">
        <v>99996965.96</v>
      </c>
      <c r="H33" s="112">
        <f t="shared" si="6"/>
        <v>99996965.96</v>
      </c>
      <c r="I33" s="112">
        <f t="shared" si="3"/>
        <v>335032503.04</v>
      </c>
    </row>
    <row r="34" spans="1:9" ht="12" customHeight="1">
      <c r="A34" s="111"/>
      <c r="B34" s="114"/>
      <c r="C34" s="115" t="s">
        <v>368</v>
      </c>
      <c r="D34" s="112">
        <v>1423515834</v>
      </c>
      <c r="E34" s="112">
        <v>0</v>
      </c>
      <c r="F34" s="112">
        <f t="shared" si="5"/>
        <v>1423515834</v>
      </c>
      <c r="G34" s="112">
        <v>735425721.18</v>
      </c>
      <c r="H34" s="112">
        <f t="shared" si="6"/>
        <v>735425721.18</v>
      </c>
      <c r="I34" s="112">
        <f t="shared" si="3"/>
        <v>688090112.82</v>
      </c>
    </row>
    <row r="35" spans="1:9" ht="19.5" customHeight="1">
      <c r="A35" s="111"/>
      <c r="B35" s="114"/>
      <c r="C35" s="116" t="s">
        <v>369</v>
      </c>
      <c r="D35" s="112">
        <v>0</v>
      </c>
      <c r="E35" s="112">
        <f>+G35-D35</f>
        <v>0</v>
      </c>
      <c r="F35" s="112">
        <f t="shared" si="5"/>
        <v>0</v>
      </c>
      <c r="G35" s="112">
        <v>0</v>
      </c>
      <c r="H35" s="112">
        <f t="shared" si="6"/>
        <v>0</v>
      </c>
      <c r="I35" s="112">
        <f t="shared" si="3"/>
        <v>0</v>
      </c>
    </row>
    <row r="36" spans="1:9" ht="21" customHeight="1">
      <c r="A36" s="111"/>
      <c r="B36" s="213" t="s">
        <v>370</v>
      </c>
      <c r="C36" s="214"/>
      <c r="D36" s="112">
        <f>SUM(D37:D41)</f>
        <v>640209720</v>
      </c>
      <c r="E36" s="112">
        <v>0</v>
      </c>
      <c r="F36" s="112">
        <f>SUM(F37:F41)</f>
        <v>640209720</v>
      </c>
      <c r="G36" s="112">
        <f>SUM(G37:G41)</f>
        <v>57093838.47</v>
      </c>
      <c r="H36" s="112">
        <f>SUM(H37:H41)</f>
        <v>57093838.47</v>
      </c>
      <c r="I36" s="112">
        <f t="shared" si="3"/>
        <v>583115881.53</v>
      </c>
    </row>
    <row r="37" spans="1:9" ht="12" customHeight="1">
      <c r="A37" s="111"/>
      <c r="B37" s="114"/>
      <c r="C37" s="115" t="s">
        <v>371</v>
      </c>
      <c r="D37" s="112">
        <v>0</v>
      </c>
      <c r="E37" s="112">
        <f>+G37-D37</f>
        <v>0</v>
      </c>
      <c r="F37" s="112">
        <f aca="true" t="shared" si="7" ref="F37:F42">+D37+E37</f>
        <v>0</v>
      </c>
      <c r="G37" s="112">
        <v>0</v>
      </c>
      <c r="H37" s="112">
        <f t="shared" si="6"/>
        <v>0</v>
      </c>
      <c r="I37" s="112">
        <f t="shared" si="3"/>
        <v>0</v>
      </c>
    </row>
    <row r="38" spans="1:9" ht="12" customHeight="1">
      <c r="A38" s="111"/>
      <c r="B38" s="114"/>
      <c r="C38" s="115" t="s">
        <v>372</v>
      </c>
      <c r="D38" s="112">
        <v>23362792</v>
      </c>
      <c r="E38" s="112">
        <v>0</v>
      </c>
      <c r="F38" s="112">
        <f t="shared" si="7"/>
        <v>23362792</v>
      </c>
      <c r="G38" s="112">
        <v>5840993.37</v>
      </c>
      <c r="H38" s="112">
        <f t="shared" si="6"/>
        <v>5840993.37</v>
      </c>
      <c r="I38" s="112">
        <f t="shared" si="3"/>
        <v>17521798.63</v>
      </c>
    </row>
    <row r="39" spans="1:9" ht="12" customHeight="1">
      <c r="A39" s="111"/>
      <c r="B39" s="114"/>
      <c r="C39" s="115" t="s">
        <v>373</v>
      </c>
      <c r="D39" s="112">
        <v>91234705</v>
      </c>
      <c r="E39" s="112">
        <v>0</v>
      </c>
      <c r="F39" s="112">
        <f t="shared" si="7"/>
        <v>91234705</v>
      </c>
      <c r="G39" s="112">
        <v>18651095</v>
      </c>
      <c r="H39" s="112">
        <f t="shared" si="6"/>
        <v>18651095</v>
      </c>
      <c r="I39" s="112">
        <f t="shared" si="3"/>
        <v>72583610</v>
      </c>
    </row>
    <row r="40" spans="1:9" ht="12" customHeight="1">
      <c r="A40" s="111"/>
      <c r="B40" s="114"/>
      <c r="C40" s="115" t="s">
        <v>374</v>
      </c>
      <c r="D40" s="112">
        <v>22113869</v>
      </c>
      <c r="E40" s="112">
        <v>0</v>
      </c>
      <c r="F40" s="112">
        <f t="shared" si="7"/>
        <v>22113869</v>
      </c>
      <c r="G40" s="112">
        <v>5580184.13</v>
      </c>
      <c r="H40" s="112">
        <f t="shared" si="6"/>
        <v>5580184.13</v>
      </c>
      <c r="I40" s="112">
        <f>+F40-H40</f>
        <v>16533684.870000001</v>
      </c>
    </row>
    <row r="41" spans="1:9" ht="12" customHeight="1">
      <c r="A41" s="111"/>
      <c r="B41" s="114"/>
      <c r="C41" s="115" t="s">
        <v>375</v>
      </c>
      <c r="D41" s="112">
        <v>503498354</v>
      </c>
      <c r="E41" s="112">
        <v>0</v>
      </c>
      <c r="F41" s="112">
        <f t="shared" si="7"/>
        <v>503498354</v>
      </c>
      <c r="G41" s="112">
        <v>27021565.97</v>
      </c>
      <c r="H41" s="112">
        <f t="shared" si="6"/>
        <v>27021565.97</v>
      </c>
      <c r="I41" s="112">
        <f t="shared" si="3"/>
        <v>476476788.03</v>
      </c>
    </row>
    <row r="42" spans="1:9" ht="12" customHeight="1">
      <c r="A42" s="111"/>
      <c r="B42" s="209" t="s">
        <v>376</v>
      </c>
      <c r="C42" s="210"/>
      <c r="D42" s="112">
        <v>0</v>
      </c>
      <c r="E42" s="112">
        <f>+G42-D42</f>
        <v>0</v>
      </c>
      <c r="F42" s="112">
        <f t="shared" si="7"/>
        <v>0</v>
      </c>
      <c r="G42" s="112">
        <v>0</v>
      </c>
      <c r="H42" s="112">
        <f t="shared" si="6"/>
        <v>0</v>
      </c>
      <c r="I42" s="112">
        <f t="shared" si="3"/>
        <v>0</v>
      </c>
    </row>
    <row r="43" spans="1:9" ht="12" customHeight="1">
      <c r="A43" s="111"/>
      <c r="B43" s="209" t="s">
        <v>377</v>
      </c>
      <c r="C43" s="210"/>
      <c r="D43" s="112">
        <f>+D44</f>
        <v>0</v>
      </c>
      <c r="E43" s="112">
        <f>+E44</f>
        <v>0</v>
      </c>
      <c r="F43" s="112">
        <f>+F44</f>
        <v>0</v>
      </c>
      <c r="G43" s="112">
        <f>+G44</f>
        <v>0</v>
      </c>
      <c r="H43" s="112">
        <f>+H44</f>
        <v>0</v>
      </c>
      <c r="I43" s="112">
        <f t="shared" si="3"/>
        <v>0</v>
      </c>
    </row>
    <row r="44" spans="1:9" ht="12" customHeight="1">
      <c r="A44" s="111"/>
      <c r="B44" s="114"/>
      <c r="C44" s="115" t="s">
        <v>378</v>
      </c>
      <c r="D44" s="112">
        <v>0</v>
      </c>
      <c r="E44" s="112">
        <f>+G44-D44</f>
        <v>0</v>
      </c>
      <c r="F44" s="112">
        <f>+D44+E44</f>
        <v>0</v>
      </c>
      <c r="G44" s="112">
        <v>0</v>
      </c>
      <c r="H44" s="112">
        <f t="shared" si="6"/>
        <v>0</v>
      </c>
      <c r="I44" s="112">
        <f t="shared" si="3"/>
        <v>0</v>
      </c>
    </row>
    <row r="45" spans="1:9" ht="12" customHeight="1">
      <c r="A45" s="111"/>
      <c r="B45" s="209" t="s">
        <v>379</v>
      </c>
      <c r="C45" s="210"/>
      <c r="D45" s="112">
        <f aca="true" t="shared" si="8" ref="D45:I45">+D46+D47</f>
        <v>0</v>
      </c>
      <c r="E45" s="112">
        <f t="shared" si="8"/>
        <v>991268.88</v>
      </c>
      <c r="F45" s="112">
        <f t="shared" si="8"/>
        <v>991268.88</v>
      </c>
      <c r="G45" s="112">
        <f t="shared" si="8"/>
        <v>991268.88</v>
      </c>
      <c r="H45" s="112">
        <f t="shared" si="8"/>
        <v>991268.88</v>
      </c>
      <c r="I45" s="112">
        <f t="shared" si="8"/>
        <v>-991268.88</v>
      </c>
    </row>
    <row r="46" spans="1:9" ht="12" customHeight="1">
      <c r="A46" s="111"/>
      <c r="B46" s="114"/>
      <c r="C46" s="114" t="s">
        <v>380</v>
      </c>
      <c r="D46" s="112">
        <v>0</v>
      </c>
      <c r="E46" s="112">
        <f>+G46-D46</f>
        <v>0</v>
      </c>
      <c r="F46" s="112">
        <f>+D46+E46</f>
        <v>0</v>
      </c>
      <c r="G46" s="112">
        <v>0</v>
      </c>
      <c r="H46" s="112">
        <f t="shared" si="6"/>
        <v>0</v>
      </c>
      <c r="I46" s="112">
        <f t="shared" si="3"/>
        <v>0</v>
      </c>
    </row>
    <row r="47" spans="1:9" ht="12" customHeight="1">
      <c r="A47" s="111"/>
      <c r="B47" s="114"/>
      <c r="C47" s="115" t="s">
        <v>381</v>
      </c>
      <c r="D47" s="112">
        <v>0</v>
      </c>
      <c r="E47" s="112">
        <f>+G47-D47</f>
        <v>991268.88</v>
      </c>
      <c r="F47" s="112">
        <f>+D47+E47</f>
        <v>991268.88</v>
      </c>
      <c r="G47" s="112">
        <v>991268.88</v>
      </c>
      <c r="H47" s="112">
        <f t="shared" si="6"/>
        <v>991268.88</v>
      </c>
      <c r="I47" s="112">
        <f t="shared" si="3"/>
        <v>-991268.88</v>
      </c>
    </row>
    <row r="48" spans="1:9" ht="12" customHeight="1">
      <c r="A48" s="111"/>
      <c r="B48" s="114"/>
      <c r="C48" s="115"/>
      <c r="D48" s="112"/>
      <c r="E48" s="112"/>
      <c r="F48" s="112"/>
      <c r="G48" s="112"/>
      <c r="H48" s="112"/>
      <c r="I48" s="112"/>
    </row>
    <row r="49" spans="1:9" ht="18.75" customHeight="1">
      <c r="A49" s="205" t="s">
        <v>382</v>
      </c>
      <c r="B49" s="205"/>
      <c r="C49" s="205"/>
      <c r="D49" s="110">
        <f aca="true" t="shared" si="9" ref="D49:I49">+D17+D18+D19+D20+D21+D22+D23+D24+D36+D42+D43+D45</f>
        <v>23301306521</v>
      </c>
      <c r="E49" s="110">
        <f t="shared" si="9"/>
        <v>991268.88</v>
      </c>
      <c r="F49" s="110">
        <f t="shared" si="9"/>
        <v>23302297789.88</v>
      </c>
      <c r="G49" s="110">
        <f t="shared" si="9"/>
        <v>6251956200.42</v>
      </c>
      <c r="H49" s="110">
        <f t="shared" si="9"/>
        <v>6251956200.42</v>
      </c>
      <c r="I49" s="110">
        <f t="shared" si="9"/>
        <v>17049350320.580002</v>
      </c>
    </row>
    <row r="50" spans="1:9" ht="12" customHeight="1">
      <c r="A50" s="210"/>
      <c r="B50" s="210"/>
      <c r="C50" s="210"/>
      <c r="D50" s="112"/>
      <c r="E50" s="112"/>
      <c r="F50" s="112"/>
      <c r="G50" s="112"/>
      <c r="H50" s="112"/>
      <c r="I50" s="112"/>
    </row>
    <row r="51" spans="1:9" ht="12" customHeight="1">
      <c r="A51" s="211" t="s">
        <v>383</v>
      </c>
      <c r="B51" s="211"/>
      <c r="C51" s="211"/>
      <c r="D51" s="117"/>
      <c r="E51" s="117"/>
      <c r="F51" s="117"/>
      <c r="G51" s="117"/>
      <c r="H51" s="117"/>
      <c r="I51" s="112"/>
    </row>
    <row r="52" spans="1:9" ht="12" customHeight="1">
      <c r="A52" s="111"/>
      <c r="B52" s="114"/>
      <c r="C52" s="115"/>
      <c r="D52" s="112"/>
      <c r="E52" s="112"/>
      <c r="F52" s="112"/>
      <c r="G52" s="112"/>
      <c r="H52" s="112"/>
      <c r="I52" s="112"/>
    </row>
    <row r="53" spans="1:9" ht="12" customHeight="1">
      <c r="A53" s="217" t="s">
        <v>384</v>
      </c>
      <c r="B53" s="217"/>
      <c r="C53" s="217"/>
      <c r="D53" s="118"/>
      <c r="E53" s="118"/>
      <c r="F53" s="118"/>
      <c r="G53" s="118"/>
      <c r="H53" s="118"/>
      <c r="I53" s="118"/>
    </row>
    <row r="54" spans="1:9" ht="12" customHeight="1">
      <c r="A54" s="111"/>
      <c r="B54" s="209" t="s">
        <v>385</v>
      </c>
      <c r="C54" s="210"/>
      <c r="D54" s="112">
        <f>SUM(D55:D62)</f>
        <v>36476962719</v>
      </c>
      <c r="E54" s="112">
        <v>0</v>
      </c>
      <c r="F54" s="112">
        <f>SUM(F55:F62)</f>
        <v>36476962719</v>
      </c>
      <c r="G54" s="112">
        <f>SUM(G55:G62)</f>
        <v>10740403653.490002</v>
      </c>
      <c r="H54" s="112">
        <f>SUM(H55:H62)</f>
        <v>10740403653.490002</v>
      </c>
      <c r="I54" s="112">
        <f aca="true" t="shared" si="10" ref="I54:I72">+D54-H54</f>
        <v>25736559065.51</v>
      </c>
    </row>
    <row r="55" spans="1:9" ht="19.5" customHeight="1">
      <c r="A55" s="111"/>
      <c r="B55" s="114"/>
      <c r="C55" s="116" t="s">
        <v>386</v>
      </c>
      <c r="D55" s="112">
        <v>18144276779</v>
      </c>
      <c r="E55" s="112">
        <v>0</v>
      </c>
      <c r="F55" s="112">
        <f aca="true" t="shared" si="11" ref="F55:F62">+D55+E55</f>
        <v>18144276779</v>
      </c>
      <c r="G55" s="112">
        <v>5647807195.410001</v>
      </c>
      <c r="H55" s="112">
        <f aca="true" t="shared" si="12" ref="H55:H72">+G55</f>
        <v>5647807195.410001</v>
      </c>
      <c r="I55" s="112">
        <f t="shared" si="10"/>
        <v>12496469583.59</v>
      </c>
    </row>
    <row r="56" spans="1:9" ht="16.5" customHeight="1">
      <c r="A56" s="111"/>
      <c r="B56" s="114"/>
      <c r="C56" s="115" t="s">
        <v>387</v>
      </c>
      <c r="D56" s="112">
        <v>5287190262</v>
      </c>
      <c r="E56" s="112">
        <v>0</v>
      </c>
      <c r="F56" s="112">
        <f t="shared" si="11"/>
        <v>5287190262</v>
      </c>
      <c r="G56" s="112">
        <v>1317889250.1</v>
      </c>
      <c r="H56" s="112">
        <f t="shared" si="12"/>
        <v>1317889250.1</v>
      </c>
      <c r="I56" s="112">
        <f t="shared" si="10"/>
        <v>3969301011.9</v>
      </c>
    </row>
    <row r="57" spans="1:9" ht="16.5" customHeight="1">
      <c r="A57" s="111"/>
      <c r="B57" s="114"/>
      <c r="C57" s="115" t="s">
        <v>388</v>
      </c>
      <c r="D57" s="112">
        <v>7096817514</v>
      </c>
      <c r="E57" s="112">
        <v>0</v>
      </c>
      <c r="F57" s="112">
        <f t="shared" si="11"/>
        <v>7096817514</v>
      </c>
      <c r="G57" s="112">
        <v>2275598136.1</v>
      </c>
      <c r="H57" s="112">
        <f t="shared" si="12"/>
        <v>2275598136.1</v>
      </c>
      <c r="I57" s="112">
        <f t="shared" si="10"/>
        <v>4821219377.9</v>
      </c>
    </row>
    <row r="58" spans="1:9" ht="25.5" customHeight="1">
      <c r="A58" s="111"/>
      <c r="B58" s="114"/>
      <c r="C58" s="116" t="s">
        <v>389</v>
      </c>
      <c r="D58" s="112">
        <v>2474826716</v>
      </c>
      <c r="E58" s="112">
        <v>0</v>
      </c>
      <c r="F58" s="112">
        <f t="shared" si="11"/>
        <v>2474826716</v>
      </c>
      <c r="G58" s="112">
        <v>618738774.34</v>
      </c>
      <c r="H58" s="112">
        <f t="shared" si="12"/>
        <v>618738774.34</v>
      </c>
      <c r="I58" s="112">
        <f t="shared" si="10"/>
        <v>1856087941.6599998</v>
      </c>
    </row>
    <row r="59" spans="1:9" ht="16.5" customHeight="1">
      <c r="A59" s="111"/>
      <c r="B59" s="114"/>
      <c r="C59" s="115" t="s">
        <v>390</v>
      </c>
      <c r="D59" s="112">
        <v>1093362826</v>
      </c>
      <c r="E59" s="112">
        <v>0</v>
      </c>
      <c r="F59" s="112">
        <f t="shared" si="11"/>
        <v>1093362826</v>
      </c>
      <c r="G59" s="112">
        <v>270207907.53999996</v>
      </c>
      <c r="H59" s="112">
        <f t="shared" si="12"/>
        <v>270207907.53999996</v>
      </c>
      <c r="I59" s="112">
        <f t="shared" si="10"/>
        <v>823154918.46</v>
      </c>
    </row>
    <row r="60" spans="1:9" ht="20.25" customHeight="1">
      <c r="A60" s="111"/>
      <c r="B60" s="114"/>
      <c r="C60" s="116" t="s">
        <v>391</v>
      </c>
      <c r="D60" s="112">
        <v>260615577</v>
      </c>
      <c r="E60" s="112">
        <v>0</v>
      </c>
      <c r="F60" s="112">
        <f t="shared" si="11"/>
        <v>260615577</v>
      </c>
      <c r="G60" s="112">
        <v>67783705.68</v>
      </c>
      <c r="H60" s="112">
        <f t="shared" si="12"/>
        <v>67783705.68</v>
      </c>
      <c r="I60" s="112">
        <f t="shared" si="10"/>
        <v>192831871.32</v>
      </c>
    </row>
    <row r="61" spans="1:9" ht="20.25" customHeight="1">
      <c r="A61" s="111"/>
      <c r="B61" s="114"/>
      <c r="C61" s="116" t="s">
        <v>392</v>
      </c>
      <c r="D61" s="112">
        <v>201664231</v>
      </c>
      <c r="E61" s="112">
        <v>0</v>
      </c>
      <c r="F61" s="112">
        <f t="shared" si="11"/>
        <v>201664231</v>
      </c>
      <c r="G61" s="112">
        <v>63684666.9</v>
      </c>
      <c r="H61" s="112">
        <f t="shared" si="12"/>
        <v>63684666.9</v>
      </c>
      <c r="I61" s="112">
        <f t="shared" si="10"/>
        <v>137979564.1</v>
      </c>
    </row>
    <row r="62" spans="1:9" ht="20.25" customHeight="1">
      <c r="A62" s="111"/>
      <c r="B62" s="114"/>
      <c r="C62" s="116" t="s">
        <v>393</v>
      </c>
      <c r="D62" s="112">
        <v>1918208814</v>
      </c>
      <c r="E62" s="112">
        <v>0</v>
      </c>
      <c r="F62" s="112">
        <f t="shared" si="11"/>
        <v>1918208814</v>
      </c>
      <c r="G62" s="112">
        <v>478694017.42</v>
      </c>
      <c r="H62" s="112">
        <f t="shared" si="12"/>
        <v>478694017.42</v>
      </c>
      <c r="I62" s="112">
        <f t="shared" si="10"/>
        <v>1439514796.58</v>
      </c>
    </row>
    <row r="63" spans="1:10" ht="12" customHeight="1">
      <c r="A63" s="111"/>
      <c r="B63" s="209" t="s">
        <v>394</v>
      </c>
      <c r="C63" s="210"/>
      <c r="D63" s="112">
        <f aca="true" t="shared" si="13" ref="D63:I63">SUM(D64:D67)</f>
        <v>2027801198</v>
      </c>
      <c r="E63" s="112">
        <f t="shared" si="13"/>
        <v>666059525.5499997</v>
      </c>
      <c r="F63" s="112">
        <f t="shared" si="13"/>
        <v>2693860723.5499997</v>
      </c>
      <c r="G63" s="112">
        <f t="shared" si="13"/>
        <v>2693860723.5499997</v>
      </c>
      <c r="H63" s="112">
        <f t="shared" si="13"/>
        <v>2693860723.5499997</v>
      </c>
      <c r="I63" s="112">
        <f t="shared" si="13"/>
        <v>-666059525.5499997</v>
      </c>
      <c r="J63" s="119"/>
    </row>
    <row r="64" spans="1:9" ht="12" customHeight="1">
      <c r="A64" s="111"/>
      <c r="B64" s="114"/>
      <c r="C64" s="115" t="s">
        <v>395</v>
      </c>
      <c r="D64" s="112">
        <v>0</v>
      </c>
      <c r="E64" s="112">
        <f>+G64-D64</f>
        <v>1327037464.35</v>
      </c>
      <c r="F64" s="112">
        <f>+D64+E64</f>
        <v>1327037464.35</v>
      </c>
      <c r="G64" s="112">
        <v>1327037464.35</v>
      </c>
      <c r="H64" s="112">
        <f t="shared" si="12"/>
        <v>1327037464.35</v>
      </c>
      <c r="I64" s="112">
        <f t="shared" si="10"/>
        <v>-1327037464.35</v>
      </c>
    </row>
    <row r="65" spans="1:9" ht="12" customHeight="1">
      <c r="A65" s="111"/>
      <c r="B65" s="114"/>
      <c r="C65" s="115" t="s">
        <v>396</v>
      </c>
      <c r="D65" s="112">
        <v>0</v>
      </c>
      <c r="E65" s="112">
        <f>+G65-D65</f>
        <v>0</v>
      </c>
      <c r="F65" s="112">
        <f>+D65+E65</f>
        <v>0</v>
      </c>
      <c r="G65" s="112">
        <v>0</v>
      </c>
      <c r="H65" s="112">
        <f t="shared" si="12"/>
        <v>0</v>
      </c>
      <c r="I65" s="112">
        <f t="shared" si="10"/>
        <v>0</v>
      </c>
    </row>
    <row r="66" spans="1:9" ht="12" customHeight="1">
      <c r="A66" s="111"/>
      <c r="B66" s="114"/>
      <c r="C66" s="115" t="s">
        <v>397</v>
      </c>
      <c r="D66" s="112">
        <v>0</v>
      </c>
      <c r="E66" s="112">
        <f>+G66-D66</f>
        <v>0</v>
      </c>
      <c r="F66" s="112">
        <f>+D66+E66</f>
        <v>0</v>
      </c>
      <c r="G66" s="112">
        <v>0</v>
      </c>
      <c r="H66" s="112">
        <f t="shared" si="12"/>
        <v>0</v>
      </c>
      <c r="I66" s="112">
        <f t="shared" si="10"/>
        <v>0</v>
      </c>
    </row>
    <row r="67" spans="1:9" ht="12" customHeight="1">
      <c r="A67" s="111"/>
      <c r="B67" s="114"/>
      <c r="C67" s="115" t="s">
        <v>398</v>
      </c>
      <c r="D67" s="112">
        <v>2027801198</v>
      </c>
      <c r="E67" s="112">
        <f>+G67-D67</f>
        <v>-660977938.8000002</v>
      </c>
      <c r="F67" s="112">
        <f>+D67+E67</f>
        <v>1366823259.1999998</v>
      </c>
      <c r="G67" s="112">
        <v>1366823259.1999998</v>
      </c>
      <c r="H67" s="112">
        <v>1366823259.1999998</v>
      </c>
      <c r="I67" s="112">
        <f t="shared" si="10"/>
        <v>660977938.8000002</v>
      </c>
    </row>
    <row r="68" spans="1:9" ht="12" customHeight="1">
      <c r="A68" s="111"/>
      <c r="B68" s="209" t="s">
        <v>399</v>
      </c>
      <c r="C68" s="210"/>
      <c r="D68" s="112">
        <f>SUM(D69:D70)</f>
        <v>0</v>
      </c>
      <c r="E68" s="112">
        <f>SUM(E69:E70)</f>
        <v>0</v>
      </c>
      <c r="F68" s="112">
        <f>SUM(F69:F70)</f>
        <v>0</v>
      </c>
      <c r="G68" s="112">
        <f>SUM(G69:G70)</f>
        <v>0</v>
      </c>
      <c r="H68" s="112">
        <f>SUM(H69:H70)</f>
        <v>0</v>
      </c>
      <c r="I68" s="112">
        <f t="shared" si="10"/>
        <v>0</v>
      </c>
    </row>
    <row r="69" spans="1:9" ht="18.75" customHeight="1">
      <c r="A69" s="111"/>
      <c r="B69" s="114"/>
      <c r="C69" s="116" t="s">
        <v>400</v>
      </c>
      <c r="D69" s="112">
        <v>0</v>
      </c>
      <c r="E69" s="112">
        <f>+G69-D69</f>
        <v>0</v>
      </c>
      <c r="F69" s="112">
        <f>+D69+E69</f>
        <v>0</v>
      </c>
      <c r="G69" s="112">
        <v>0</v>
      </c>
      <c r="H69" s="112">
        <f t="shared" si="12"/>
        <v>0</v>
      </c>
      <c r="I69" s="112">
        <f t="shared" si="10"/>
        <v>0</v>
      </c>
    </row>
    <row r="70" spans="1:9" ht="12" customHeight="1">
      <c r="A70" s="111"/>
      <c r="B70" s="114"/>
      <c r="C70" s="115" t="s">
        <v>401</v>
      </c>
      <c r="D70" s="112">
        <v>0</v>
      </c>
      <c r="E70" s="112">
        <f>+G70-D70</f>
        <v>0</v>
      </c>
      <c r="F70" s="112">
        <f>+D70+E70</f>
        <v>0</v>
      </c>
      <c r="G70" s="112">
        <v>0</v>
      </c>
      <c r="H70" s="112">
        <f t="shared" si="12"/>
        <v>0</v>
      </c>
      <c r="I70" s="112">
        <f t="shared" si="10"/>
        <v>0</v>
      </c>
    </row>
    <row r="71" spans="1:9" ht="18" customHeight="1">
      <c r="A71" s="111"/>
      <c r="B71" s="213" t="s">
        <v>402</v>
      </c>
      <c r="C71" s="214"/>
      <c r="D71" s="112">
        <v>0</v>
      </c>
      <c r="E71" s="112">
        <f>+G71-D71</f>
        <v>0</v>
      </c>
      <c r="F71" s="112">
        <f>+D71+E71</f>
        <v>0</v>
      </c>
      <c r="G71" s="112">
        <v>0</v>
      </c>
      <c r="H71" s="112">
        <f t="shared" si="12"/>
        <v>0</v>
      </c>
      <c r="I71" s="112">
        <f t="shared" si="10"/>
        <v>0</v>
      </c>
    </row>
    <row r="72" spans="1:9" ht="12" customHeight="1">
      <c r="A72" s="111"/>
      <c r="B72" s="209" t="s">
        <v>403</v>
      </c>
      <c r="C72" s="210"/>
      <c r="D72" s="112">
        <v>0</v>
      </c>
      <c r="E72" s="112">
        <f>+G72-D72</f>
        <v>0</v>
      </c>
      <c r="F72" s="112">
        <f>+D72+E72</f>
        <v>0</v>
      </c>
      <c r="G72" s="112">
        <v>0</v>
      </c>
      <c r="H72" s="112">
        <f t="shared" si="12"/>
        <v>0</v>
      </c>
      <c r="I72" s="112">
        <f t="shared" si="10"/>
        <v>0</v>
      </c>
    </row>
    <row r="73" spans="1:9" ht="12" customHeight="1">
      <c r="A73" s="111"/>
      <c r="B73" s="209"/>
      <c r="C73" s="210"/>
      <c r="D73" s="112"/>
      <c r="E73" s="112"/>
      <c r="F73" s="112"/>
      <c r="G73" s="112"/>
      <c r="H73" s="112"/>
      <c r="I73" s="112"/>
    </row>
    <row r="74" spans="1:9" ht="15" customHeight="1">
      <c r="A74" s="215" t="s">
        <v>404</v>
      </c>
      <c r="B74" s="216"/>
      <c r="C74" s="204"/>
      <c r="D74" s="110">
        <f aca="true" t="shared" si="14" ref="D74:I74">+D54+D63+D68+D71+D72</f>
        <v>38504763917</v>
      </c>
      <c r="E74" s="110">
        <f t="shared" si="14"/>
        <v>666059525.5499997</v>
      </c>
      <c r="F74" s="110">
        <f t="shared" si="14"/>
        <v>39170823442.55</v>
      </c>
      <c r="G74" s="110">
        <f t="shared" si="14"/>
        <v>13434264377.04</v>
      </c>
      <c r="H74" s="110">
        <f t="shared" si="14"/>
        <v>13434264377.04</v>
      </c>
      <c r="I74" s="110">
        <f t="shared" si="14"/>
        <v>25070499539.96</v>
      </c>
    </row>
    <row r="75" spans="1:9" ht="12" customHeight="1">
      <c r="A75" s="111"/>
      <c r="B75" s="209"/>
      <c r="C75" s="210"/>
      <c r="D75" s="112"/>
      <c r="E75" s="112"/>
      <c r="F75" s="112"/>
      <c r="G75" s="112"/>
      <c r="H75" s="112"/>
      <c r="I75" s="112"/>
    </row>
    <row r="76" spans="1:9" ht="12" customHeight="1">
      <c r="A76" s="211" t="s">
        <v>405</v>
      </c>
      <c r="B76" s="211"/>
      <c r="C76" s="211"/>
      <c r="D76" s="110">
        <f aca="true" t="shared" si="15" ref="D76:I76">+D77</f>
        <v>0</v>
      </c>
      <c r="E76" s="110">
        <f t="shared" si="15"/>
        <v>0</v>
      </c>
      <c r="F76" s="110">
        <f t="shared" si="15"/>
        <v>0</v>
      </c>
      <c r="G76" s="110">
        <f t="shared" si="15"/>
        <v>0</v>
      </c>
      <c r="H76" s="110">
        <f t="shared" si="15"/>
        <v>0</v>
      </c>
      <c r="I76" s="110">
        <f t="shared" si="15"/>
        <v>0</v>
      </c>
    </row>
    <row r="77" spans="1:9" ht="12" customHeight="1">
      <c r="A77" s="111"/>
      <c r="B77" s="209" t="s">
        <v>406</v>
      </c>
      <c r="C77" s="210"/>
      <c r="D77" s="112">
        <v>0</v>
      </c>
      <c r="E77" s="112">
        <f>+G77-D77</f>
        <v>0</v>
      </c>
      <c r="F77" s="112">
        <f>+D77+E77</f>
        <v>0</v>
      </c>
      <c r="G77" s="112">
        <v>0</v>
      </c>
      <c r="H77" s="112">
        <f>+G77</f>
        <v>0</v>
      </c>
      <c r="I77" s="112">
        <f>+H77-D77</f>
        <v>0</v>
      </c>
    </row>
    <row r="78" spans="1:9" ht="12" customHeight="1">
      <c r="A78" s="111"/>
      <c r="B78" s="209"/>
      <c r="C78" s="210"/>
      <c r="D78" s="112"/>
      <c r="E78" s="112"/>
      <c r="F78" s="112"/>
      <c r="G78" s="112"/>
      <c r="H78" s="112"/>
      <c r="I78" s="112"/>
    </row>
    <row r="79" spans="1:9" ht="12" customHeight="1">
      <c r="A79" s="211" t="s">
        <v>407</v>
      </c>
      <c r="B79" s="211"/>
      <c r="C79" s="211"/>
      <c r="D79" s="110">
        <f aca="true" t="shared" si="16" ref="D79:I79">+D49+D74+D76</f>
        <v>61806070438</v>
      </c>
      <c r="E79" s="110">
        <f t="shared" si="16"/>
        <v>667050794.4299997</v>
      </c>
      <c r="F79" s="110">
        <f t="shared" si="16"/>
        <v>62473121232.43001</v>
      </c>
      <c r="G79" s="110">
        <f t="shared" si="16"/>
        <v>19686220577.46</v>
      </c>
      <c r="H79" s="110">
        <f t="shared" si="16"/>
        <v>19686220577.46</v>
      </c>
      <c r="I79" s="110">
        <f t="shared" si="16"/>
        <v>42119849860.54</v>
      </c>
    </row>
    <row r="80" spans="1:9" ht="12" customHeight="1">
      <c r="A80" s="111"/>
      <c r="B80" s="209"/>
      <c r="C80" s="210"/>
      <c r="D80" s="112"/>
      <c r="E80" s="112"/>
      <c r="F80" s="112"/>
      <c r="G80" s="112"/>
      <c r="H80" s="112"/>
      <c r="I80" s="112"/>
    </row>
    <row r="81" spans="1:9" ht="12" customHeight="1">
      <c r="A81" s="111"/>
      <c r="B81" s="212" t="s">
        <v>408</v>
      </c>
      <c r="C81" s="211"/>
      <c r="D81" s="112"/>
      <c r="E81" s="112"/>
      <c r="F81" s="112"/>
      <c r="G81" s="112"/>
      <c r="H81" s="112"/>
      <c r="I81" s="112"/>
    </row>
    <row r="82" spans="1:9" ht="15" customHeight="1">
      <c r="A82" s="111"/>
      <c r="B82" s="213" t="s">
        <v>409</v>
      </c>
      <c r="C82" s="214"/>
      <c r="D82" s="112"/>
      <c r="E82" s="112"/>
      <c r="F82" s="112"/>
      <c r="G82" s="112"/>
      <c r="H82" s="112"/>
      <c r="I82" s="112"/>
    </row>
    <row r="83" spans="1:9" ht="15.75" customHeight="1">
      <c r="A83" s="111"/>
      <c r="B83" s="213" t="s">
        <v>410</v>
      </c>
      <c r="C83" s="214"/>
      <c r="D83" s="112"/>
      <c r="E83" s="112"/>
      <c r="F83" s="112"/>
      <c r="G83" s="112"/>
      <c r="H83" s="112"/>
      <c r="I83" s="112"/>
    </row>
    <row r="84" spans="1:9" ht="12" customHeight="1">
      <c r="A84" s="111"/>
      <c r="B84" s="204" t="s">
        <v>411</v>
      </c>
      <c r="C84" s="205"/>
      <c r="D84" s="112"/>
      <c r="E84" s="112"/>
      <c r="F84" s="112"/>
      <c r="G84" s="112"/>
      <c r="H84" s="112"/>
      <c r="I84" s="112"/>
    </row>
    <row r="85" spans="1:9" ht="12" customHeight="1" thickBot="1">
      <c r="A85" s="120"/>
      <c r="B85" s="206"/>
      <c r="C85" s="207"/>
      <c r="D85" s="121"/>
      <c r="E85" s="121"/>
      <c r="F85" s="121"/>
      <c r="G85" s="121"/>
      <c r="H85" s="121"/>
      <c r="I85" s="121"/>
    </row>
    <row r="86" spans="1:11" ht="15">
      <c r="A86"/>
      <c r="B86"/>
      <c r="C86"/>
      <c r="D86"/>
      <c r="E86"/>
      <c r="F86"/>
      <c r="G86"/>
      <c r="H86"/>
      <c r="I86"/>
      <c r="J86"/>
      <c r="K86"/>
    </row>
    <row r="87" spans="2:11" s="122" customFormat="1" ht="12" customHeight="1" hidden="1">
      <c r="B87" s="123" t="s">
        <v>27</v>
      </c>
      <c r="C87" s="124"/>
      <c r="D87" s="124"/>
      <c r="E87" s="124"/>
      <c r="F87" s="124"/>
      <c r="G87" s="124"/>
      <c r="H87" s="124"/>
      <c r="I87" s="124"/>
      <c r="J87" s="108"/>
      <c r="K87" s="125"/>
    </row>
    <row r="88" spans="2:11" s="122" customFormat="1" ht="40.25" customHeight="1" hidden="1">
      <c r="B88" s="208" t="s">
        <v>412</v>
      </c>
      <c r="C88" s="208"/>
      <c r="D88" s="208"/>
      <c r="E88" s="208"/>
      <c r="F88" s="208"/>
      <c r="G88" s="208"/>
      <c r="H88" s="208"/>
      <c r="I88" s="208"/>
      <c r="J88" s="108"/>
      <c r="K88" s="125"/>
    </row>
    <row r="89" spans="2:11" s="122" customFormat="1" ht="20.5" customHeight="1" hidden="1">
      <c r="B89" s="208" t="s">
        <v>413</v>
      </c>
      <c r="C89" s="208"/>
      <c r="D89" s="208"/>
      <c r="E89" s="208"/>
      <c r="F89" s="208"/>
      <c r="G89" s="208"/>
      <c r="H89" s="208"/>
      <c r="I89" s="208"/>
      <c r="J89" s="108"/>
      <c r="K89" s="125"/>
    </row>
    <row r="90" spans="2:11" s="122" customFormat="1" ht="16.5" customHeight="1" hidden="1">
      <c r="B90" s="208" t="s">
        <v>414</v>
      </c>
      <c r="C90" s="208"/>
      <c r="D90" s="208"/>
      <c r="E90" s="208"/>
      <c r="F90" s="208"/>
      <c r="G90" s="208"/>
      <c r="H90" s="208"/>
      <c r="I90" s="208"/>
      <c r="J90" s="108"/>
      <c r="K90" s="125"/>
    </row>
    <row r="91" spans="2:11" s="122" customFormat="1" ht="12" customHeight="1" hidden="1">
      <c r="B91" s="208" t="s">
        <v>415</v>
      </c>
      <c r="C91" s="208"/>
      <c r="D91" s="208"/>
      <c r="E91" s="208"/>
      <c r="F91" s="208"/>
      <c r="G91" s="208"/>
      <c r="H91" s="208"/>
      <c r="I91" s="208"/>
      <c r="J91" s="108"/>
      <c r="K91" s="125"/>
    </row>
    <row r="92" spans="2:11" s="122" customFormat="1" ht="15" customHeight="1" hidden="1">
      <c r="B92" s="200" t="s">
        <v>416</v>
      </c>
      <c r="C92" s="200"/>
      <c r="D92" s="200"/>
      <c r="E92" s="200"/>
      <c r="F92" s="200"/>
      <c r="G92" s="200"/>
      <c r="H92" s="200"/>
      <c r="I92" s="200"/>
      <c r="J92" s="108"/>
      <c r="K92" s="125"/>
    </row>
    <row r="93" ht="15" hidden="1"/>
    <row r="94" spans="1:11" ht="15">
      <c r="A94"/>
      <c r="B94"/>
      <c r="C94"/>
      <c r="D94"/>
      <c r="E94"/>
      <c r="F94"/>
      <c r="G94"/>
      <c r="H94"/>
      <c r="I94"/>
      <c r="J94"/>
      <c r="K94"/>
    </row>
    <row r="95" spans="1:10" ht="15">
      <c r="A95" s="201" t="s">
        <v>417</v>
      </c>
      <c r="B95" s="201"/>
      <c r="C95" s="201"/>
      <c r="D95" s="201" t="s">
        <v>418</v>
      </c>
      <c r="E95" s="201"/>
      <c r="F95" s="201"/>
      <c r="G95" s="202" t="s">
        <v>419</v>
      </c>
      <c r="H95" s="202"/>
      <c r="I95" s="202"/>
      <c r="J95" s="126"/>
    </row>
    <row r="96" spans="1:10" ht="15">
      <c r="A96" s="203" t="s">
        <v>420</v>
      </c>
      <c r="B96" s="203"/>
      <c r="C96" s="203"/>
      <c r="D96" s="203" t="s">
        <v>421</v>
      </c>
      <c r="E96" s="203"/>
      <c r="F96" s="203"/>
      <c r="G96" s="203" t="s">
        <v>422</v>
      </c>
      <c r="H96" s="203"/>
      <c r="I96" s="203"/>
      <c r="J96" s="127"/>
    </row>
    <row r="97" spans="1:10" ht="15">
      <c r="A97" s="128"/>
      <c r="B97" s="129"/>
      <c r="E97" s="129"/>
      <c r="F97" s="129"/>
      <c r="G97" s="129"/>
      <c r="H97" s="130"/>
      <c r="J97" s="131"/>
    </row>
    <row r="98" spans="1:10" ht="15">
      <c r="A98" s="128"/>
      <c r="B98" s="129"/>
      <c r="E98" s="129"/>
      <c r="F98" s="129"/>
      <c r="G98" s="129"/>
      <c r="H98" s="130"/>
      <c r="J98" s="131"/>
    </row>
    <row r="99" spans="1:10" ht="15">
      <c r="A99" s="197" t="s">
        <v>423</v>
      </c>
      <c r="B99" s="197"/>
      <c r="C99" s="197"/>
      <c r="D99" s="197" t="s">
        <v>424</v>
      </c>
      <c r="E99" s="197"/>
      <c r="F99" s="197"/>
      <c r="G99" s="197" t="s">
        <v>425</v>
      </c>
      <c r="H99" s="197"/>
      <c r="I99" s="197"/>
      <c r="J99" s="132"/>
    </row>
    <row r="100" spans="1:10" ht="15">
      <c r="A100" s="198" t="s">
        <v>426</v>
      </c>
      <c r="B100" s="198"/>
      <c r="C100" s="198"/>
      <c r="D100" s="199" t="s">
        <v>427</v>
      </c>
      <c r="E100" s="199"/>
      <c r="F100" s="199"/>
      <c r="G100" s="199" t="s">
        <v>428</v>
      </c>
      <c r="H100" s="199"/>
      <c r="I100" s="199"/>
      <c r="J100" s="133"/>
    </row>
  </sheetData>
  <mergeCells count="65">
    <mergeCell ref="B18:C18"/>
    <mergeCell ref="A8:I8"/>
    <mergeCell ref="A9:I9"/>
    <mergeCell ref="A10:I10"/>
    <mergeCell ref="A11:I11"/>
    <mergeCell ref="A12:C14"/>
    <mergeCell ref="D12:H12"/>
    <mergeCell ref="I12:I14"/>
    <mergeCell ref="D13:D14"/>
    <mergeCell ref="E13:E14"/>
    <mergeCell ref="F13:F14"/>
    <mergeCell ref="G13:G14"/>
    <mergeCell ref="H13:H14"/>
    <mergeCell ref="A15:C15"/>
    <mergeCell ref="A16:C16"/>
    <mergeCell ref="B17:C17"/>
    <mergeCell ref="A50:C50"/>
    <mergeCell ref="B19:C19"/>
    <mergeCell ref="B20:C20"/>
    <mergeCell ref="B21:C21"/>
    <mergeCell ref="B22:C22"/>
    <mergeCell ref="B23:C23"/>
    <mergeCell ref="B24:C24"/>
    <mergeCell ref="B36:C36"/>
    <mergeCell ref="B42:C42"/>
    <mergeCell ref="B43:C43"/>
    <mergeCell ref="B45:C45"/>
    <mergeCell ref="A49:C49"/>
    <mergeCell ref="B77:C77"/>
    <mergeCell ref="A51:C51"/>
    <mergeCell ref="A53:C53"/>
    <mergeCell ref="B54:C54"/>
    <mergeCell ref="B63:C63"/>
    <mergeCell ref="B68:C68"/>
    <mergeCell ref="B71:C71"/>
    <mergeCell ref="B72:C72"/>
    <mergeCell ref="B73:C73"/>
    <mergeCell ref="A74:C74"/>
    <mergeCell ref="B75:C75"/>
    <mergeCell ref="A76:C76"/>
    <mergeCell ref="B91:I91"/>
    <mergeCell ref="B78:C78"/>
    <mergeCell ref="A79:C79"/>
    <mergeCell ref="B80:C80"/>
    <mergeCell ref="B81:C81"/>
    <mergeCell ref="B82:C82"/>
    <mergeCell ref="B83:C83"/>
    <mergeCell ref="B84:C84"/>
    <mergeCell ref="B85:C85"/>
    <mergeCell ref="B88:I88"/>
    <mergeCell ref="B89:I89"/>
    <mergeCell ref="B90:I90"/>
    <mergeCell ref="B92:I92"/>
    <mergeCell ref="A95:C95"/>
    <mergeCell ref="D95:F95"/>
    <mergeCell ref="G95:I95"/>
    <mergeCell ref="A96:C96"/>
    <mergeCell ref="D96:F96"/>
    <mergeCell ref="G96:I96"/>
    <mergeCell ref="A99:C99"/>
    <mergeCell ref="D99:F99"/>
    <mergeCell ref="G99:I99"/>
    <mergeCell ref="A100:C100"/>
    <mergeCell ref="D100:F100"/>
    <mergeCell ref="G100:I100"/>
  </mergeCells>
  <printOptions horizontalCentered="1"/>
  <pageMargins left="0" right="0" top="0.39" bottom="0.39" header="0.31" footer="0.31"/>
  <pageSetup horizontalDpi="600" verticalDpi="600" orientation="portrait" scale="8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zoomScale="150" zoomScaleNormal="150" zoomScalePageLayoutView="150" workbookViewId="0" topLeftCell="A1">
      <selection activeCell="A95" sqref="A95"/>
    </sheetView>
  </sheetViews>
  <sheetFormatPr defaultColWidth="11.57421875" defaultRowHeight="15"/>
  <cols>
    <col min="1" max="1" width="44.28125" style="25" customWidth="1"/>
    <col min="2" max="7" width="12.00390625" style="25" customWidth="1"/>
    <col min="8" max="16384" width="11.421875" style="25" customWidth="1"/>
  </cols>
  <sheetData>
    <row r="1" spans="1:7" s="21" customFormat="1" ht="13.5" customHeight="1">
      <c r="A1" s="229" t="s">
        <v>28</v>
      </c>
      <c r="B1" s="229"/>
      <c r="C1" s="229"/>
      <c r="D1" s="229"/>
      <c r="E1" s="229"/>
      <c r="F1" s="229"/>
      <c r="G1" s="229"/>
    </row>
    <row r="2" spans="1:8" s="21" customFormat="1" ht="15">
      <c r="A2" s="230" t="s">
        <v>29</v>
      </c>
      <c r="B2" s="230"/>
      <c r="C2" s="230"/>
      <c r="D2" s="230"/>
      <c r="E2" s="230"/>
      <c r="F2" s="230"/>
      <c r="G2" s="230"/>
      <c r="H2" s="22"/>
    </row>
    <row r="3" spans="1:8" s="21" customFormat="1" ht="15">
      <c r="A3" s="230" t="s">
        <v>30</v>
      </c>
      <c r="B3" s="230"/>
      <c r="C3" s="230"/>
      <c r="D3" s="230"/>
      <c r="E3" s="230"/>
      <c r="F3" s="230"/>
      <c r="G3" s="230"/>
      <c r="H3" s="22"/>
    </row>
    <row r="4" spans="1:8" s="21" customFormat="1" ht="5" customHeight="1">
      <c r="A4" s="23"/>
      <c r="B4" s="23"/>
      <c r="C4" s="23"/>
      <c r="D4" s="23"/>
      <c r="E4" s="24"/>
      <c r="F4" s="24"/>
      <c r="G4" s="24"/>
      <c r="H4" s="22"/>
    </row>
    <row r="5" spans="1:7" ht="12" customHeight="1">
      <c r="A5" s="231" t="s">
        <v>2</v>
      </c>
      <c r="B5" s="232"/>
      <c r="C5" s="232"/>
      <c r="D5" s="232"/>
      <c r="E5" s="232"/>
      <c r="F5" s="232"/>
      <c r="G5" s="233"/>
    </row>
    <row r="6" spans="1:7" ht="12" customHeight="1">
      <c r="A6" s="234" t="s">
        <v>31</v>
      </c>
      <c r="B6" s="235"/>
      <c r="C6" s="235"/>
      <c r="D6" s="235"/>
      <c r="E6" s="235"/>
      <c r="F6" s="235"/>
      <c r="G6" s="236"/>
    </row>
    <row r="7" spans="1:7" ht="12" customHeight="1">
      <c r="A7" s="234" t="s">
        <v>32</v>
      </c>
      <c r="B7" s="235"/>
      <c r="C7" s="235"/>
      <c r="D7" s="235"/>
      <c r="E7" s="235"/>
      <c r="F7" s="235"/>
      <c r="G7" s="236"/>
    </row>
    <row r="8" spans="1:7" ht="12" customHeight="1">
      <c r="A8" s="219" t="s">
        <v>33</v>
      </c>
      <c r="B8" s="220"/>
      <c r="C8" s="220"/>
      <c r="D8" s="220"/>
      <c r="E8" s="220"/>
      <c r="F8" s="220"/>
      <c r="G8" s="221"/>
    </row>
    <row r="9" spans="1:7" ht="18" customHeight="1">
      <c r="A9" s="222" t="s">
        <v>34</v>
      </c>
      <c r="B9" s="224" t="s">
        <v>7</v>
      </c>
      <c r="C9" s="225"/>
      <c r="D9" s="225"/>
      <c r="E9" s="225"/>
      <c r="F9" s="226"/>
      <c r="G9" s="227" t="s">
        <v>35</v>
      </c>
    </row>
    <row r="10" spans="1:7" ht="26.25" customHeight="1">
      <c r="A10" s="223"/>
      <c r="B10" s="26" t="s">
        <v>36</v>
      </c>
      <c r="C10" s="26" t="s">
        <v>10</v>
      </c>
      <c r="D10" s="27" t="s">
        <v>11</v>
      </c>
      <c r="E10" s="27" t="s">
        <v>37</v>
      </c>
      <c r="F10" s="27" t="s">
        <v>38</v>
      </c>
      <c r="G10" s="228"/>
    </row>
    <row r="11" spans="1:8" ht="12" customHeight="1">
      <c r="A11" s="28" t="s">
        <v>39</v>
      </c>
      <c r="B11" s="29">
        <v>23301306521</v>
      </c>
      <c r="C11" s="30">
        <v>46702153.45000085</v>
      </c>
      <c r="D11" s="29">
        <v>23348008674.45</v>
      </c>
      <c r="E11" s="30">
        <v>5725202392.159999</v>
      </c>
      <c r="F11" s="29">
        <v>5376077623.499999</v>
      </c>
      <c r="G11" s="31">
        <v>17622806282.289997</v>
      </c>
      <c r="H11" s="32"/>
    </row>
    <row r="12" spans="1:8" s="37" customFormat="1" ht="12" customHeight="1">
      <c r="A12" s="33" t="s">
        <v>40</v>
      </c>
      <c r="B12" s="34">
        <v>6882743964.249999</v>
      </c>
      <c r="C12" s="35">
        <v>5.587935447692871E-09</v>
      </c>
      <c r="D12" s="34">
        <v>6882743964.249999</v>
      </c>
      <c r="E12" s="35">
        <v>1581548658.7399998</v>
      </c>
      <c r="F12" s="34">
        <v>1580697719.7699997</v>
      </c>
      <c r="G12" s="36">
        <v>5301195305.509999</v>
      </c>
      <c r="H12" s="32"/>
    </row>
    <row r="13" spans="1:8" ht="12" customHeight="1">
      <c r="A13" s="38" t="s">
        <v>41</v>
      </c>
      <c r="B13" s="39">
        <v>2025410804.3399997</v>
      </c>
      <c r="C13" s="40">
        <v>479781.9199999999</v>
      </c>
      <c r="D13" s="39">
        <v>2025890586.2599995</v>
      </c>
      <c r="E13" s="40">
        <v>650906068.65</v>
      </c>
      <c r="F13" s="39">
        <v>650906068.65</v>
      </c>
      <c r="G13" s="41">
        <v>1374984517.61</v>
      </c>
      <c r="H13" s="32"/>
    </row>
    <row r="14" spans="1:8" ht="12" customHeight="1">
      <c r="A14" s="38" t="s">
        <v>42</v>
      </c>
      <c r="B14" s="39">
        <v>2060000</v>
      </c>
      <c r="C14" s="40">
        <v>0</v>
      </c>
      <c r="D14" s="39">
        <v>2060000</v>
      </c>
      <c r="E14" s="40">
        <v>0</v>
      </c>
      <c r="F14" s="39">
        <v>0</v>
      </c>
      <c r="G14" s="41">
        <v>2060000</v>
      </c>
      <c r="H14" s="32"/>
    </row>
    <row r="15" spans="1:8" ht="12" customHeight="1">
      <c r="A15" s="38" t="s">
        <v>43</v>
      </c>
      <c r="B15" s="39">
        <v>1723575612.569999</v>
      </c>
      <c r="C15" s="40">
        <v>-20247928.560000002</v>
      </c>
      <c r="D15" s="39">
        <v>1703327684.009999</v>
      </c>
      <c r="E15" s="40">
        <v>548463902.22</v>
      </c>
      <c r="F15" s="39">
        <v>548463902.22</v>
      </c>
      <c r="G15" s="41">
        <v>1154863781.7899997</v>
      </c>
      <c r="H15" s="32"/>
    </row>
    <row r="16" spans="1:8" ht="12" customHeight="1">
      <c r="A16" s="38" t="s">
        <v>44</v>
      </c>
      <c r="B16" s="39">
        <v>665090742.1200004</v>
      </c>
      <c r="C16" s="40">
        <v>-28105745.289999995</v>
      </c>
      <c r="D16" s="39">
        <v>636984996.8300002</v>
      </c>
      <c r="E16" s="40">
        <v>164123805.92</v>
      </c>
      <c r="F16" s="39">
        <v>164123805.92</v>
      </c>
      <c r="G16" s="41">
        <v>472861190.9099999</v>
      </c>
      <c r="H16" s="32"/>
    </row>
    <row r="17" spans="1:8" ht="12" customHeight="1">
      <c r="A17" s="38" t="s">
        <v>45</v>
      </c>
      <c r="B17" s="39">
        <v>485248291.51000005</v>
      </c>
      <c r="C17" s="40">
        <v>43323708.22</v>
      </c>
      <c r="D17" s="39">
        <v>528571999.7300001</v>
      </c>
      <c r="E17" s="40">
        <v>198308154.89999986</v>
      </c>
      <c r="F17" s="39">
        <v>197457215.92999986</v>
      </c>
      <c r="G17" s="41">
        <v>330263844.83000004</v>
      </c>
      <c r="H17" s="32"/>
    </row>
    <row r="18" spans="1:8" ht="12" customHeight="1">
      <c r="A18" s="38" t="s">
        <v>46</v>
      </c>
      <c r="B18" s="39">
        <v>1912562612.08</v>
      </c>
      <c r="C18" s="40">
        <v>0</v>
      </c>
      <c r="D18" s="39">
        <v>1912562612.08</v>
      </c>
      <c r="E18" s="40">
        <v>0</v>
      </c>
      <c r="F18" s="39">
        <v>0</v>
      </c>
      <c r="G18" s="41">
        <v>1912562612.08</v>
      </c>
      <c r="H18" s="32"/>
    </row>
    <row r="19" spans="1:8" ht="12" customHeight="1">
      <c r="A19" s="38" t="s">
        <v>47</v>
      </c>
      <c r="B19" s="39">
        <v>68795901.62999998</v>
      </c>
      <c r="C19" s="40">
        <v>4550183.709999999</v>
      </c>
      <c r="D19" s="39">
        <v>73346085.34</v>
      </c>
      <c r="E19" s="40">
        <v>19746727.05</v>
      </c>
      <c r="F19" s="39">
        <v>19746727.05</v>
      </c>
      <c r="G19" s="41">
        <v>53599358.29000001</v>
      </c>
      <c r="H19" s="32"/>
    </row>
    <row r="20" spans="1:8" s="37" customFormat="1" ht="12" customHeight="1">
      <c r="A20" s="33" t="s">
        <v>48</v>
      </c>
      <c r="B20" s="34">
        <v>434644970.70000005</v>
      </c>
      <c r="C20" s="35">
        <v>16095049.769999994</v>
      </c>
      <c r="D20" s="34">
        <v>450740020.4700001</v>
      </c>
      <c r="E20" s="35">
        <v>154138313.73000005</v>
      </c>
      <c r="F20" s="34">
        <v>32274082.160000004</v>
      </c>
      <c r="G20" s="36">
        <v>296601706.74</v>
      </c>
      <c r="H20" s="32"/>
    </row>
    <row r="21" spans="1:8" ht="12" customHeight="1">
      <c r="A21" s="38" t="s">
        <v>49</v>
      </c>
      <c r="B21" s="39">
        <v>248935760.54000002</v>
      </c>
      <c r="C21" s="40">
        <v>9499959.199999996</v>
      </c>
      <c r="D21" s="39">
        <v>258435719.7400001</v>
      </c>
      <c r="E21" s="40">
        <v>123072916.01000004</v>
      </c>
      <c r="F21" s="39">
        <v>1303366.09</v>
      </c>
      <c r="G21" s="41">
        <v>135362803.73</v>
      </c>
      <c r="H21" s="32"/>
    </row>
    <row r="22" spans="1:8" ht="12" customHeight="1">
      <c r="A22" s="38" t="s">
        <v>50</v>
      </c>
      <c r="B22" s="39">
        <v>125776457.79</v>
      </c>
      <c r="C22" s="40">
        <v>2075169.3099999994</v>
      </c>
      <c r="D22" s="39">
        <v>127851627.09999998</v>
      </c>
      <c r="E22" s="40">
        <v>4331474.46</v>
      </c>
      <c r="F22" s="39">
        <v>4294789.46</v>
      </c>
      <c r="G22" s="41">
        <v>123520152.63999999</v>
      </c>
      <c r="H22" s="32"/>
    </row>
    <row r="23" spans="1:8" ht="12" customHeight="1">
      <c r="A23" s="38" t="s">
        <v>51</v>
      </c>
      <c r="B23" s="39">
        <v>0</v>
      </c>
      <c r="C23" s="40">
        <v>0</v>
      </c>
      <c r="D23" s="39">
        <v>0</v>
      </c>
      <c r="E23" s="40">
        <v>0</v>
      </c>
      <c r="F23" s="39">
        <v>0</v>
      </c>
      <c r="G23" s="41">
        <v>0</v>
      </c>
      <c r="H23" s="32"/>
    </row>
    <row r="24" spans="1:8" ht="12" customHeight="1">
      <c r="A24" s="38" t="s">
        <v>52</v>
      </c>
      <c r="B24" s="39">
        <v>1343540.69</v>
      </c>
      <c r="C24" s="40">
        <v>523263.62</v>
      </c>
      <c r="D24" s="39">
        <v>1866804.3099999998</v>
      </c>
      <c r="E24" s="40">
        <v>476549.67000000004</v>
      </c>
      <c r="F24" s="39">
        <v>476549.67000000004</v>
      </c>
      <c r="G24" s="41">
        <v>1390254.6400000004</v>
      </c>
      <c r="H24" s="32"/>
    </row>
    <row r="25" spans="1:8" ht="12" customHeight="1">
      <c r="A25" s="38" t="s">
        <v>53</v>
      </c>
      <c r="B25" s="39">
        <v>973283.93</v>
      </c>
      <c r="C25" s="40">
        <v>149716.5</v>
      </c>
      <c r="D25" s="39">
        <v>1123000.4300000002</v>
      </c>
      <c r="E25" s="40">
        <v>149716.5</v>
      </c>
      <c r="F25" s="39">
        <v>149716.5</v>
      </c>
      <c r="G25" s="41">
        <v>973283.93</v>
      </c>
      <c r="H25" s="32"/>
    </row>
    <row r="26" spans="1:8" ht="12" customHeight="1">
      <c r="A26" s="38" t="s">
        <v>54</v>
      </c>
      <c r="B26" s="39">
        <v>45242203.36000001</v>
      </c>
      <c r="C26" s="40">
        <v>2323772.079999999</v>
      </c>
      <c r="D26" s="39">
        <v>47565975.43999999</v>
      </c>
      <c r="E26" s="40">
        <v>24460189.69</v>
      </c>
      <c r="F26" s="39">
        <v>24402193.040000003</v>
      </c>
      <c r="G26" s="41">
        <v>23105785.750000004</v>
      </c>
      <c r="H26" s="32"/>
    </row>
    <row r="27" spans="1:8" ht="12" customHeight="1">
      <c r="A27" s="38" t="s">
        <v>55</v>
      </c>
      <c r="B27" s="39">
        <v>1851988.1300000001</v>
      </c>
      <c r="C27" s="40">
        <v>71560.57</v>
      </c>
      <c r="D27" s="39">
        <v>1923548.7</v>
      </c>
      <c r="E27" s="40">
        <v>95858.91000000002</v>
      </c>
      <c r="F27" s="39">
        <v>95858.91000000002</v>
      </c>
      <c r="G27" s="41">
        <v>1827689.79</v>
      </c>
      <c r="H27" s="32"/>
    </row>
    <row r="28" spans="1:8" ht="12" customHeight="1">
      <c r="A28" s="38" t="s">
        <v>56</v>
      </c>
      <c r="B28" s="39">
        <v>0</v>
      </c>
      <c r="C28" s="40">
        <v>0</v>
      </c>
      <c r="D28" s="39">
        <v>0</v>
      </c>
      <c r="E28" s="40">
        <v>0</v>
      </c>
      <c r="F28" s="39">
        <v>0</v>
      </c>
      <c r="G28" s="41">
        <v>0</v>
      </c>
      <c r="H28" s="32"/>
    </row>
    <row r="29" spans="1:8" ht="12" customHeight="1">
      <c r="A29" s="38" t="s">
        <v>57</v>
      </c>
      <c r="B29" s="39">
        <v>10521736.259999998</v>
      </c>
      <c r="C29" s="40">
        <v>1451608.4900000002</v>
      </c>
      <c r="D29" s="39">
        <v>11973344.749999998</v>
      </c>
      <c r="E29" s="40">
        <v>1551608.4900000002</v>
      </c>
      <c r="F29" s="39">
        <v>1551608.4900000002</v>
      </c>
      <c r="G29" s="41">
        <v>10421736.259999998</v>
      </c>
      <c r="H29" s="32"/>
    </row>
    <row r="30" spans="1:8" s="37" customFormat="1" ht="12" customHeight="1">
      <c r="A30" s="33" t="s">
        <v>58</v>
      </c>
      <c r="B30" s="34">
        <v>382963545.18000007</v>
      </c>
      <c r="C30" s="35">
        <v>188141566.64000002</v>
      </c>
      <c r="D30" s="34">
        <v>571105111.82</v>
      </c>
      <c r="E30" s="35">
        <v>196742976.41000006</v>
      </c>
      <c r="F30" s="34">
        <v>183059162.24</v>
      </c>
      <c r="G30" s="36">
        <v>374362135.41</v>
      </c>
      <c r="H30" s="32"/>
    </row>
    <row r="31" spans="1:8" ht="12" customHeight="1">
      <c r="A31" s="38" t="s">
        <v>59</v>
      </c>
      <c r="B31" s="39">
        <v>100365189.13000004</v>
      </c>
      <c r="C31" s="40">
        <v>6674481.810000001</v>
      </c>
      <c r="D31" s="39">
        <v>107039670.94000004</v>
      </c>
      <c r="E31" s="40">
        <v>18331253.83</v>
      </c>
      <c r="F31" s="39">
        <v>18071929.83</v>
      </c>
      <c r="G31" s="41">
        <v>88708417.11000006</v>
      </c>
      <c r="H31" s="32"/>
    </row>
    <row r="32" spans="1:8" ht="12" customHeight="1">
      <c r="A32" s="38" t="s">
        <v>60</v>
      </c>
      <c r="B32" s="39">
        <v>25004101.480000004</v>
      </c>
      <c r="C32" s="40">
        <v>11783957.02</v>
      </c>
      <c r="D32" s="39">
        <v>36788058.5</v>
      </c>
      <c r="E32" s="40">
        <v>13451014.560000002</v>
      </c>
      <c r="F32" s="39">
        <v>5965110.23</v>
      </c>
      <c r="G32" s="41">
        <v>23337043.939999998</v>
      </c>
      <c r="H32" s="32"/>
    </row>
    <row r="33" spans="1:8" ht="12" customHeight="1">
      <c r="A33" s="38" t="s">
        <v>61</v>
      </c>
      <c r="B33" s="39">
        <v>84766678.86999997</v>
      </c>
      <c r="C33" s="40">
        <v>3177919.5300000003</v>
      </c>
      <c r="D33" s="39">
        <v>87944598.39999999</v>
      </c>
      <c r="E33" s="40">
        <v>3537040.96</v>
      </c>
      <c r="F33" s="39">
        <v>3255300.96</v>
      </c>
      <c r="G33" s="41">
        <v>84407557.43999998</v>
      </c>
      <c r="H33" s="32"/>
    </row>
    <row r="34" spans="1:8" ht="12" customHeight="1">
      <c r="A34" s="38" t="s">
        <v>62</v>
      </c>
      <c r="B34" s="39">
        <v>3223412.99</v>
      </c>
      <c r="C34" s="40">
        <v>75430798.81</v>
      </c>
      <c r="D34" s="39">
        <v>78654211.80000001</v>
      </c>
      <c r="E34" s="40">
        <v>73371644.97000001</v>
      </c>
      <c r="F34" s="39">
        <v>73371644.97000001</v>
      </c>
      <c r="G34" s="41">
        <v>5282566.83</v>
      </c>
      <c r="H34" s="32"/>
    </row>
    <row r="35" spans="1:8" ht="12" customHeight="1">
      <c r="A35" s="38" t="s">
        <v>63</v>
      </c>
      <c r="B35" s="39">
        <v>38957863.49000001</v>
      </c>
      <c r="C35" s="40">
        <v>28605264.970000003</v>
      </c>
      <c r="D35" s="39">
        <v>67563128.46000002</v>
      </c>
      <c r="E35" s="40">
        <v>25875541.84</v>
      </c>
      <c r="F35" s="39">
        <v>20837176.7</v>
      </c>
      <c r="G35" s="41">
        <v>41687586.62000001</v>
      </c>
      <c r="H35" s="32"/>
    </row>
    <row r="36" spans="1:8" ht="12" customHeight="1">
      <c r="A36" s="38" t="s">
        <v>64</v>
      </c>
      <c r="B36" s="39">
        <v>72362025.53</v>
      </c>
      <c r="C36" s="40">
        <v>-5100421.86</v>
      </c>
      <c r="D36" s="39">
        <v>67261603.67</v>
      </c>
      <c r="E36" s="40">
        <v>1066799.99</v>
      </c>
      <c r="F36" s="39">
        <v>862999.97</v>
      </c>
      <c r="G36" s="41">
        <v>66194803.68</v>
      </c>
      <c r="H36" s="32"/>
    </row>
    <row r="37" spans="1:8" ht="12" customHeight="1">
      <c r="A37" s="38" t="s">
        <v>65</v>
      </c>
      <c r="B37" s="39">
        <v>40610388.220000006</v>
      </c>
      <c r="C37" s="40">
        <v>37890200.96000001</v>
      </c>
      <c r="D37" s="39">
        <v>78500589.18</v>
      </c>
      <c r="E37" s="40">
        <v>51151541.8</v>
      </c>
      <c r="F37" s="39">
        <v>51151541.8</v>
      </c>
      <c r="G37" s="41">
        <v>27349047.380000003</v>
      </c>
      <c r="H37" s="32"/>
    </row>
    <row r="38" spans="1:8" ht="12" customHeight="1">
      <c r="A38" s="38" t="s">
        <v>66</v>
      </c>
      <c r="B38" s="39">
        <v>57358.5</v>
      </c>
      <c r="C38" s="40">
        <v>152543.75</v>
      </c>
      <c r="D38" s="39">
        <v>209902.25</v>
      </c>
      <c r="E38" s="40">
        <v>33995.69</v>
      </c>
      <c r="F38" s="39">
        <v>33995.69</v>
      </c>
      <c r="G38" s="41">
        <v>175906.56</v>
      </c>
      <c r="H38" s="32"/>
    </row>
    <row r="39" spans="1:8" ht="12" customHeight="1">
      <c r="A39" s="38" t="s">
        <v>67</v>
      </c>
      <c r="B39" s="39">
        <v>17616526.97</v>
      </c>
      <c r="C39" s="40">
        <v>29526821.650000002</v>
      </c>
      <c r="D39" s="39">
        <v>47143348.619999975</v>
      </c>
      <c r="E39" s="40">
        <v>9924142.770000001</v>
      </c>
      <c r="F39" s="39">
        <v>9509462.09</v>
      </c>
      <c r="G39" s="41">
        <v>37219205.84999999</v>
      </c>
      <c r="H39" s="32"/>
    </row>
    <row r="40" spans="1:8" s="37" customFormat="1" ht="15" customHeight="1">
      <c r="A40" s="42" t="s">
        <v>68</v>
      </c>
      <c r="B40" s="34">
        <v>9994790321.769999</v>
      </c>
      <c r="C40" s="35">
        <v>-165589977.39000013</v>
      </c>
      <c r="D40" s="34">
        <v>9829200344.38</v>
      </c>
      <c r="E40" s="35">
        <v>2308364338.3300004</v>
      </c>
      <c r="F40" s="34">
        <v>2123185799.2400005</v>
      </c>
      <c r="G40" s="36">
        <v>7520836006.049999</v>
      </c>
      <c r="H40" s="32"/>
    </row>
    <row r="41" spans="1:8" ht="12" customHeight="1">
      <c r="A41" s="38" t="s">
        <v>69</v>
      </c>
      <c r="B41" s="39">
        <v>9023642340.23</v>
      </c>
      <c r="C41" s="40">
        <v>-194611237.36000013</v>
      </c>
      <c r="D41" s="39">
        <v>8829031102.87</v>
      </c>
      <c r="E41" s="40">
        <v>2257718537.7000003</v>
      </c>
      <c r="F41" s="39">
        <v>2081362022.6100004</v>
      </c>
      <c r="G41" s="41">
        <v>6571312565.169999</v>
      </c>
      <c r="H41" s="32"/>
    </row>
    <row r="42" spans="1:8" ht="12" customHeight="1">
      <c r="A42" s="38" t="s">
        <v>70</v>
      </c>
      <c r="B42" s="39">
        <v>441712561.3</v>
      </c>
      <c r="C42" s="40">
        <v>24800000</v>
      </c>
      <c r="D42" s="39">
        <v>466512561.3</v>
      </c>
      <c r="E42" s="40">
        <v>23858869</v>
      </c>
      <c r="F42" s="39">
        <v>15036845</v>
      </c>
      <c r="G42" s="41">
        <v>442653692.3</v>
      </c>
      <c r="H42" s="32"/>
    </row>
    <row r="43" spans="1:8" ht="12" customHeight="1">
      <c r="A43" s="38" t="s">
        <v>71</v>
      </c>
      <c r="B43" s="39">
        <v>350935420.24000007</v>
      </c>
      <c r="C43" s="40">
        <v>0</v>
      </c>
      <c r="D43" s="39">
        <v>350935420.24000007</v>
      </c>
      <c r="E43" s="40">
        <v>0</v>
      </c>
      <c r="F43" s="39">
        <v>0</v>
      </c>
      <c r="G43" s="41">
        <v>350935420.24000007</v>
      </c>
      <c r="H43" s="32"/>
    </row>
    <row r="44" spans="1:8" ht="12" customHeight="1">
      <c r="A44" s="38" t="s">
        <v>72</v>
      </c>
      <c r="B44" s="39">
        <v>178500000</v>
      </c>
      <c r="C44" s="40">
        <v>4221259.97</v>
      </c>
      <c r="D44" s="39">
        <v>182721259.97</v>
      </c>
      <c r="E44" s="40">
        <v>26786931.63</v>
      </c>
      <c r="F44" s="39">
        <v>26786931.63</v>
      </c>
      <c r="G44" s="41">
        <v>155934328.34</v>
      </c>
      <c r="H44" s="32"/>
    </row>
    <row r="45" spans="1:8" ht="12" customHeight="1">
      <c r="A45" s="38" t="s">
        <v>73</v>
      </c>
      <c r="B45" s="39">
        <v>0</v>
      </c>
      <c r="C45" s="40">
        <v>0</v>
      </c>
      <c r="D45" s="39">
        <v>0</v>
      </c>
      <c r="E45" s="40">
        <v>0</v>
      </c>
      <c r="F45" s="39">
        <v>0</v>
      </c>
      <c r="G45" s="41">
        <v>0</v>
      </c>
      <c r="H45" s="32"/>
    </row>
    <row r="46" spans="1:8" ht="12" customHeight="1">
      <c r="A46" s="38" t="s">
        <v>74</v>
      </c>
      <c r="B46" s="39">
        <v>0</v>
      </c>
      <c r="C46" s="40">
        <v>0</v>
      </c>
      <c r="D46" s="39">
        <v>0</v>
      </c>
      <c r="E46" s="40">
        <v>0</v>
      </c>
      <c r="F46" s="39">
        <v>0</v>
      </c>
      <c r="G46" s="41">
        <v>0</v>
      </c>
      <c r="H46" s="32"/>
    </row>
    <row r="47" spans="1:8" ht="12" customHeight="1">
      <c r="A47" s="38" t="s">
        <v>75</v>
      </c>
      <c r="B47" s="39">
        <v>0</v>
      </c>
      <c r="C47" s="40">
        <v>0</v>
      </c>
      <c r="D47" s="39">
        <v>0</v>
      </c>
      <c r="E47" s="40">
        <v>0</v>
      </c>
      <c r="F47" s="39">
        <v>0</v>
      </c>
      <c r="G47" s="41">
        <v>0</v>
      </c>
      <c r="H47" s="32"/>
    </row>
    <row r="48" spans="1:8" ht="12" customHeight="1">
      <c r="A48" s="38" t="s">
        <v>76</v>
      </c>
      <c r="B48" s="39">
        <v>0</v>
      </c>
      <c r="C48" s="40">
        <v>0</v>
      </c>
      <c r="D48" s="39">
        <v>0</v>
      </c>
      <c r="E48" s="40">
        <v>0</v>
      </c>
      <c r="F48" s="39">
        <v>0</v>
      </c>
      <c r="G48" s="41">
        <v>0</v>
      </c>
      <c r="H48" s="32"/>
    </row>
    <row r="49" spans="1:8" ht="12" customHeight="1">
      <c r="A49" s="38" t="s">
        <v>77</v>
      </c>
      <c r="B49" s="39">
        <v>0</v>
      </c>
      <c r="C49" s="40">
        <v>0</v>
      </c>
      <c r="D49" s="39">
        <v>0</v>
      </c>
      <c r="E49" s="40">
        <v>0</v>
      </c>
      <c r="F49" s="39">
        <v>0</v>
      </c>
      <c r="G49" s="41">
        <v>0</v>
      </c>
      <c r="H49" s="32"/>
    </row>
    <row r="50" spans="1:8" s="37" customFormat="1" ht="15" customHeight="1">
      <c r="A50" s="42" t="s">
        <v>78</v>
      </c>
      <c r="B50" s="34">
        <v>28055430.58</v>
      </c>
      <c r="C50" s="35">
        <v>-223925.00000000093</v>
      </c>
      <c r="D50" s="34">
        <v>27831505.580000002</v>
      </c>
      <c r="E50" s="35">
        <v>2489481.8699999996</v>
      </c>
      <c r="F50" s="34">
        <v>2489481.8699999996</v>
      </c>
      <c r="G50" s="36">
        <v>25342023.71</v>
      </c>
      <c r="H50" s="32"/>
    </row>
    <row r="51" spans="1:8" ht="12" customHeight="1">
      <c r="A51" s="38" t="s">
        <v>79</v>
      </c>
      <c r="B51" s="39">
        <v>28055430.58</v>
      </c>
      <c r="C51" s="40">
        <v>-2871051.280000001</v>
      </c>
      <c r="D51" s="39">
        <v>25184379.3</v>
      </c>
      <c r="E51" s="40">
        <v>0</v>
      </c>
      <c r="F51" s="39">
        <v>0</v>
      </c>
      <c r="G51" s="41">
        <v>25184379.3</v>
      </c>
      <c r="H51" s="32"/>
    </row>
    <row r="52" spans="1:8" ht="12" customHeight="1">
      <c r="A52" s="38" t="s">
        <v>80</v>
      </c>
      <c r="B52" s="39">
        <v>0</v>
      </c>
      <c r="C52" s="40">
        <v>0</v>
      </c>
      <c r="D52" s="39">
        <v>0</v>
      </c>
      <c r="E52" s="40">
        <v>0</v>
      </c>
      <c r="F52" s="39">
        <v>0</v>
      </c>
      <c r="G52" s="41">
        <v>0</v>
      </c>
      <c r="H52" s="32"/>
    </row>
    <row r="53" spans="1:8" ht="12" customHeight="1">
      <c r="A53" s="38" t="s">
        <v>81</v>
      </c>
      <c r="B53" s="39">
        <v>0</v>
      </c>
      <c r="C53" s="40">
        <v>0</v>
      </c>
      <c r="D53" s="39">
        <v>0</v>
      </c>
      <c r="E53" s="40">
        <v>0</v>
      </c>
      <c r="F53" s="39">
        <v>0</v>
      </c>
      <c r="G53" s="41">
        <v>0</v>
      </c>
      <c r="H53" s="32"/>
    </row>
    <row r="54" spans="1:8" ht="12" customHeight="1">
      <c r="A54" s="38" t="s">
        <v>82</v>
      </c>
      <c r="B54" s="39">
        <v>0</v>
      </c>
      <c r="C54" s="40">
        <v>2489482.2800000003</v>
      </c>
      <c r="D54" s="39">
        <v>2489482.2800000003</v>
      </c>
      <c r="E54" s="40">
        <v>2489481.8699999996</v>
      </c>
      <c r="F54" s="39">
        <v>2489481.8699999996</v>
      </c>
      <c r="G54" s="41">
        <v>0.4100000003745663</v>
      </c>
      <c r="H54" s="32"/>
    </row>
    <row r="55" spans="1:8" ht="12" customHeight="1">
      <c r="A55" s="38" t="s">
        <v>83</v>
      </c>
      <c r="B55" s="39">
        <v>0</v>
      </c>
      <c r="C55" s="40">
        <v>0</v>
      </c>
      <c r="D55" s="39">
        <v>0</v>
      </c>
      <c r="E55" s="40">
        <v>0</v>
      </c>
      <c r="F55" s="39">
        <v>0</v>
      </c>
      <c r="G55" s="41">
        <v>0</v>
      </c>
      <c r="H55" s="32"/>
    </row>
    <row r="56" spans="1:8" ht="12" customHeight="1">
      <c r="A56" s="38" t="s">
        <v>84</v>
      </c>
      <c r="B56" s="39">
        <v>0</v>
      </c>
      <c r="C56" s="40">
        <v>157644</v>
      </c>
      <c r="D56" s="39">
        <v>157644</v>
      </c>
      <c r="E56" s="40">
        <v>0</v>
      </c>
      <c r="F56" s="39">
        <v>0</v>
      </c>
      <c r="G56" s="41">
        <v>157644</v>
      </c>
      <c r="H56" s="32"/>
    </row>
    <row r="57" spans="1:8" ht="12" customHeight="1">
      <c r="A57" s="38" t="s">
        <v>85</v>
      </c>
      <c r="B57" s="39">
        <v>0</v>
      </c>
      <c r="C57" s="40">
        <v>0</v>
      </c>
      <c r="D57" s="39">
        <v>0</v>
      </c>
      <c r="E57" s="40">
        <v>0</v>
      </c>
      <c r="F57" s="39">
        <v>0</v>
      </c>
      <c r="G57" s="41">
        <v>0</v>
      </c>
      <c r="H57" s="32"/>
    </row>
    <row r="58" spans="1:8" ht="12" customHeight="1">
      <c r="A58" s="38" t="s">
        <v>86</v>
      </c>
      <c r="B58" s="39">
        <v>0</v>
      </c>
      <c r="C58" s="40">
        <v>0</v>
      </c>
      <c r="D58" s="39">
        <v>0</v>
      </c>
      <c r="E58" s="40">
        <v>0</v>
      </c>
      <c r="F58" s="39">
        <v>0</v>
      </c>
      <c r="G58" s="41">
        <v>0</v>
      </c>
      <c r="H58" s="32"/>
    </row>
    <row r="59" spans="1:8" ht="12" customHeight="1">
      <c r="A59" s="38" t="s">
        <v>87</v>
      </c>
      <c r="B59" s="39">
        <v>0</v>
      </c>
      <c r="C59" s="40">
        <v>0</v>
      </c>
      <c r="D59" s="39">
        <v>0</v>
      </c>
      <c r="E59" s="40">
        <v>0</v>
      </c>
      <c r="F59" s="39">
        <v>0</v>
      </c>
      <c r="G59" s="41">
        <v>0</v>
      </c>
      <c r="H59" s="32"/>
    </row>
    <row r="60" spans="1:8" s="37" customFormat="1" ht="12" customHeight="1">
      <c r="A60" s="33" t="s">
        <v>88</v>
      </c>
      <c r="B60" s="34">
        <v>55000000</v>
      </c>
      <c r="C60" s="35">
        <v>0</v>
      </c>
      <c r="D60" s="34">
        <v>55000000</v>
      </c>
      <c r="E60" s="35">
        <v>50000000</v>
      </c>
      <c r="F60" s="34">
        <v>50000000</v>
      </c>
      <c r="G60" s="36">
        <v>5000000</v>
      </c>
      <c r="H60" s="32"/>
    </row>
    <row r="61" spans="1:8" ht="12" customHeight="1">
      <c r="A61" s="38" t="s">
        <v>89</v>
      </c>
      <c r="B61" s="39">
        <v>55000000</v>
      </c>
      <c r="C61" s="40">
        <v>-1000000</v>
      </c>
      <c r="D61" s="39">
        <v>54000000</v>
      </c>
      <c r="E61" s="40">
        <v>50000000</v>
      </c>
      <c r="F61" s="39">
        <v>50000000</v>
      </c>
      <c r="G61" s="41">
        <v>4000000</v>
      </c>
      <c r="H61" s="32"/>
    </row>
    <row r="62" spans="1:8" ht="12" customHeight="1">
      <c r="A62" s="38" t="s">
        <v>90</v>
      </c>
      <c r="B62" s="39">
        <v>0</v>
      </c>
      <c r="C62" s="40">
        <v>1000000</v>
      </c>
      <c r="D62" s="39">
        <v>1000000</v>
      </c>
      <c r="E62" s="40">
        <v>0</v>
      </c>
      <c r="F62" s="39">
        <v>0</v>
      </c>
      <c r="G62" s="41">
        <v>1000000</v>
      </c>
      <c r="H62" s="32"/>
    </row>
    <row r="63" spans="1:8" ht="12" customHeight="1">
      <c r="A63" s="38" t="s">
        <v>91</v>
      </c>
      <c r="B63" s="39">
        <v>0</v>
      </c>
      <c r="C63" s="40">
        <v>0</v>
      </c>
      <c r="D63" s="39">
        <v>0</v>
      </c>
      <c r="E63" s="40">
        <v>0</v>
      </c>
      <c r="F63" s="39">
        <v>0</v>
      </c>
      <c r="G63" s="41">
        <v>0</v>
      </c>
      <c r="H63" s="32"/>
    </row>
    <row r="64" spans="1:8" s="37" customFormat="1" ht="12" customHeight="1">
      <c r="A64" s="33" t="s">
        <v>92</v>
      </c>
      <c r="B64" s="34">
        <v>0</v>
      </c>
      <c r="C64" s="35">
        <v>0</v>
      </c>
      <c r="D64" s="34">
        <v>0</v>
      </c>
      <c r="E64" s="35">
        <v>0</v>
      </c>
      <c r="F64" s="34">
        <v>0</v>
      </c>
      <c r="G64" s="36">
        <v>0</v>
      </c>
      <c r="H64" s="32"/>
    </row>
    <row r="65" spans="1:8" ht="12" customHeight="1">
      <c r="A65" s="38" t="s">
        <v>93</v>
      </c>
      <c r="B65" s="39">
        <v>0</v>
      </c>
      <c r="C65" s="40">
        <v>0</v>
      </c>
      <c r="D65" s="39">
        <v>0</v>
      </c>
      <c r="E65" s="40">
        <v>0</v>
      </c>
      <c r="F65" s="39">
        <v>0</v>
      </c>
      <c r="G65" s="41">
        <v>0</v>
      </c>
      <c r="H65" s="32"/>
    </row>
    <row r="66" spans="1:8" ht="12" customHeight="1">
      <c r="A66" s="38" t="s">
        <v>94</v>
      </c>
      <c r="B66" s="39">
        <v>0</v>
      </c>
      <c r="C66" s="40">
        <v>0</v>
      </c>
      <c r="D66" s="39">
        <v>0</v>
      </c>
      <c r="E66" s="40">
        <v>0</v>
      </c>
      <c r="F66" s="39">
        <v>0</v>
      </c>
      <c r="G66" s="41">
        <v>0</v>
      </c>
      <c r="H66" s="32"/>
    </row>
    <row r="67" spans="1:8" ht="12" customHeight="1">
      <c r="A67" s="38" t="s">
        <v>95</v>
      </c>
      <c r="B67" s="39">
        <v>0</v>
      </c>
      <c r="C67" s="40">
        <v>0</v>
      </c>
      <c r="D67" s="39">
        <v>0</v>
      </c>
      <c r="E67" s="40">
        <v>0</v>
      </c>
      <c r="F67" s="39">
        <v>0</v>
      </c>
      <c r="G67" s="41">
        <v>0</v>
      </c>
      <c r="H67" s="32"/>
    </row>
    <row r="68" spans="1:8" ht="12" customHeight="1">
      <c r="A68" s="38" t="s">
        <v>96</v>
      </c>
      <c r="B68" s="39">
        <v>0</v>
      </c>
      <c r="C68" s="40">
        <v>0</v>
      </c>
      <c r="D68" s="39">
        <v>0</v>
      </c>
      <c r="E68" s="40">
        <v>0</v>
      </c>
      <c r="F68" s="39">
        <v>0</v>
      </c>
      <c r="G68" s="41">
        <v>0</v>
      </c>
      <c r="H68" s="32"/>
    </row>
    <row r="69" spans="1:8" ht="12" customHeight="1">
      <c r="A69" s="38" t="s">
        <v>97</v>
      </c>
      <c r="B69" s="39">
        <v>0</v>
      </c>
      <c r="C69" s="40">
        <v>0</v>
      </c>
      <c r="D69" s="39">
        <v>0</v>
      </c>
      <c r="E69" s="40">
        <v>0</v>
      </c>
      <c r="F69" s="39">
        <v>0</v>
      </c>
      <c r="G69" s="41">
        <v>0</v>
      </c>
      <c r="H69" s="32"/>
    </row>
    <row r="70" spans="1:8" ht="12" customHeight="1">
      <c r="A70" s="38" t="s">
        <v>98</v>
      </c>
      <c r="B70" s="39">
        <v>0</v>
      </c>
      <c r="C70" s="40">
        <v>0</v>
      </c>
      <c r="D70" s="39">
        <v>0</v>
      </c>
      <c r="E70" s="40">
        <v>0</v>
      </c>
      <c r="F70" s="39">
        <v>0</v>
      </c>
      <c r="G70" s="41">
        <v>0</v>
      </c>
      <c r="H70" s="32"/>
    </row>
    <row r="71" spans="1:8" ht="12" customHeight="1">
      <c r="A71" s="38" t="s">
        <v>99</v>
      </c>
      <c r="B71" s="39">
        <v>0</v>
      </c>
      <c r="C71" s="40">
        <v>0</v>
      </c>
      <c r="D71" s="39">
        <v>0</v>
      </c>
      <c r="E71" s="40">
        <v>0</v>
      </c>
      <c r="F71" s="39">
        <v>0</v>
      </c>
      <c r="G71" s="41">
        <v>0</v>
      </c>
      <c r="H71" s="32"/>
    </row>
    <row r="72" spans="1:8" ht="12" customHeight="1">
      <c r="A72" s="38" t="s">
        <v>100</v>
      </c>
      <c r="B72" s="39">
        <v>0</v>
      </c>
      <c r="C72" s="40">
        <v>0</v>
      </c>
      <c r="D72" s="39">
        <v>0</v>
      </c>
      <c r="E72" s="40">
        <v>0</v>
      </c>
      <c r="F72" s="39">
        <v>0</v>
      </c>
      <c r="G72" s="41">
        <v>0</v>
      </c>
      <c r="H72" s="32"/>
    </row>
    <row r="73" spans="1:8" s="37" customFormat="1" ht="12" customHeight="1">
      <c r="A73" s="33" t="s">
        <v>101</v>
      </c>
      <c r="B73" s="34">
        <v>5169846245.45</v>
      </c>
      <c r="C73" s="35">
        <v>8279439.430000901</v>
      </c>
      <c r="D73" s="34">
        <v>5178125684.880002</v>
      </c>
      <c r="E73" s="35">
        <v>1296621116.589999</v>
      </c>
      <c r="F73" s="34">
        <v>1296621116.589999</v>
      </c>
      <c r="G73" s="36">
        <v>3881504568.29</v>
      </c>
      <c r="H73" s="32"/>
    </row>
    <row r="74" spans="1:8" ht="12" customHeight="1">
      <c r="A74" s="43" t="s">
        <v>102</v>
      </c>
      <c r="B74" s="44">
        <v>5169846245.45</v>
      </c>
      <c r="C74" s="45">
        <v>8279439.430000901</v>
      </c>
      <c r="D74" s="44">
        <v>5178125684.880002</v>
      </c>
      <c r="E74" s="45">
        <v>1296621116.589999</v>
      </c>
      <c r="F74" s="44">
        <v>1296621116.589999</v>
      </c>
      <c r="G74" s="46">
        <v>3881504568.29</v>
      </c>
      <c r="H74" s="32"/>
    </row>
    <row r="75" spans="1:8" ht="12" customHeight="1">
      <c r="A75" s="38" t="s">
        <v>103</v>
      </c>
      <c r="B75" s="39">
        <v>0</v>
      </c>
      <c r="C75" s="40">
        <v>0</v>
      </c>
      <c r="D75" s="39">
        <v>0</v>
      </c>
      <c r="E75" s="40">
        <v>0</v>
      </c>
      <c r="F75" s="39">
        <v>0</v>
      </c>
      <c r="G75" s="41">
        <v>0</v>
      </c>
      <c r="H75" s="32"/>
    </row>
    <row r="76" spans="1:8" ht="12" customHeight="1">
      <c r="A76" s="38" t="s">
        <v>104</v>
      </c>
      <c r="B76" s="39">
        <v>0</v>
      </c>
      <c r="C76" s="40">
        <v>0</v>
      </c>
      <c r="D76" s="39">
        <v>0</v>
      </c>
      <c r="E76" s="40">
        <v>0</v>
      </c>
      <c r="F76" s="39">
        <v>0</v>
      </c>
      <c r="G76" s="41">
        <v>0</v>
      </c>
      <c r="H76" s="32"/>
    </row>
    <row r="77" spans="1:8" s="37" customFormat="1" ht="12" customHeight="1">
      <c r="A77" s="33" t="s">
        <v>105</v>
      </c>
      <c r="B77" s="34">
        <v>353262043.07</v>
      </c>
      <c r="C77" s="35">
        <v>8.940696716308594E-08</v>
      </c>
      <c r="D77" s="34">
        <v>353262043.07</v>
      </c>
      <c r="E77" s="35">
        <v>135297506.49</v>
      </c>
      <c r="F77" s="34">
        <v>107750261.63</v>
      </c>
      <c r="G77" s="36">
        <v>217964536.57999998</v>
      </c>
      <c r="H77" s="32"/>
    </row>
    <row r="78" spans="1:8" ht="12" customHeight="1">
      <c r="A78" s="38" t="s">
        <v>106</v>
      </c>
      <c r="B78" s="39">
        <v>0</v>
      </c>
      <c r="C78" s="40">
        <v>0</v>
      </c>
      <c r="D78" s="39">
        <v>0</v>
      </c>
      <c r="E78" s="40">
        <v>0</v>
      </c>
      <c r="F78" s="39">
        <v>0</v>
      </c>
      <c r="G78" s="41">
        <v>0</v>
      </c>
      <c r="H78" s="32"/>
    </row>
    <row r="79" spans="1:8" ht="12" customHeight="1">
      <c r="A79" s="38" t="s">
        <v>107</v>
      </c>
      <c r="B79" s="39">
        <v>0</v>
      </c>
      <c r="C79" s="40">
        <v>0</v>
      </c>
      <c r="D79" s="39">
        <v>0</v>
      </c>
      <c r="E79" s="40">
        <v>0</v>
      </c>
      <c r="F79" s="39">
        <v>0</v>
      </c>
      <c r="G79" s="41">
        <v>0</v>
      </c>
      <c r="H79" s="32"/>
    </row>
    <row r="80" spans="1:8" ht="12" customHeight="1">
      <c r="A80" s="38" t="s">
        <v>108</v>
      </c>
      <c r="B80" s="39">
        <v>0</v>
      </c>
      <c r="C80" s="40">
        <v>0</v>
      </c>
      <c r="D80" s="39">
        <v>0</v>
      </c>
      <c r="E80" s="40">
        <v>0</v>
      </c>
      <c r="F80" s="39">
        <v>0</v>
      </c>
      <c r="G80" s="41">
        <v>0</v>
      </c>
      <c r="H80" s="32"/>
    </row>
    <row r="81" spans="1:8" ht="12" customHeight="1">
      <c r="A81" s="38" t="s">
        <v>109</v>
      </c>
      <c r="B81" s="39">
        <v>0</v>
      </c>
      <c r="C81" s="40">
        <v>0</v>
      </c>
      <c r="D81" s="39">
        <v>0</v>
      </c>
      <c r="E81" s="40">
        <v>0</v>
      </c>
      <c r="F81" s="39">
        <v>0</v>
      </c>
      <c r="G81" s="41">
        <v>0</v>
      </c>
      <c r="H81" s="32"/>
    </row>
    <row r="82" spans="1:8" ht="12" customHeight="1">
      <c r="A82" s="38" t="s">
        <v>110</v>
      </c>
      <c r="B82" s="39">
        <v>0</v>
      </c>
      <c r="C82" s="40">
        <v>0</v>
      </c>
      <c r="D82" s="39">
        <v>0</v>
      </c>
      <c r="E82" s="40">
        <v>0</v>
      </c>
      <c r="F82" s="39">
        <v>0</v>
      </c>
      <c r="G82" s="41">
        <v>0</v>
      </c>
      <c r="H82" s="32"/>
    </row>
    <row r="83" spans="1:8" ht="12" customHeight="1">
      <c r="A83" s="38" t="s">
        <v>111</v>
      </c>
      <c r="B83" s="39">
        <v>0</v>
      </c>
      <c r="C83" s="40">
        <v>0</v>
      </c>
      <c r="D83" s="39">
        <v>0</v>
      </c>
      <c r="E83" s="40">
        <v>0</v>
      </c>
      <c r="F83" s="39">
        <v>0</v>
      </c>
      <c r="G83" s="41">
        <v>0</v>
      </c>
      <c r="H83" s="32"/>
    </row>
    <row r="84" spans="1:8" ht="12" customHeight="1">
      <c r="A84" s="38" t="s">
        <v>112</v>
      </c>
      <c r="B84" s="39">
        <v>353262043.07</v>
      </c>
      <c r="C84" s="40">
        <v>8.940696716308594E-08</v>
      </c>
      <c r="D84" s="39">
        <v>353262043.07</v>
      </c>
      <c r="E84" s="40">
        <v>135297506.49</v>
      </c>
      <c r="F84" s="39">
        <v>107750261.63</v>
      </c>
      <c r="G84" s="41">
        <v>217964536.57999998</v>
      </c>
      <c r="H84" s="32"/>
    </row>
    <row r="85" spans="1:8" ht="12" customHeight="1">
      <c r="A85" s="47"/>
      <c r="B85" s="34"/>
      <c r="C85" s="35"/>
      <c r="D85" s="34"/>
      <c r="E85" s="35"/>
      <c r="F85" s="34"/>
      <c r="G85" s="36"/>
      <c r="H85" s="32"/>
    </row>
    <row r="86" spans="1:8" ht="12" customHeight="1">
      <c r="A86" s="33" t="s">
        <v>113</v>
      </c>
      <c r="B86" s="34">
        <v>38504763916.90999</v>
      </c>
      <c r="C86" s="35">
        <v>3161773911.459998</v>
      </c>
      <c r="D86" s="34">
        <v>41666537828.37</v>
      </c>
      <c r="E86" s="35">
        <v>13512866063.979996</v>
      </c>
      <c r="F86" s="34">
        <v>12639570806.779995</v>
      </c>
      <c r="G86" s="36">
        <v>28153671764.39</v>
      </c>
      <c r="H86" s="32"/>
    </row>
    <row r="87" spans="1:8" s="37" customFormat="1" ht="12" customHeight="1">
      <c r="A87" s="33" t="s">
        <v>40</v>
      </c>
      <c r="B87" s="34">
        <v>0</v>
      </c>
      <c r="C87" s="35">
        <v>0</v>
      </c>
      <c r="D87" s="34">
        <v>0</v>
      </c>
      <c r="E87" s="35">
        <v>0</v>
      </c>
      <c r="F87" s="34">
        <v>0</v>
      </c>
      <c r="G87" s="36">
        <v>0</v>
      </c>
      <c r="H87" s="32"/>
    </row>
    <row r="88" spans="1:8" ht="12" customHeight="1">
      <c r="A88" s="38" t="s">
        <v>41</v>
      </c>
      <c r="B88" s="39">
        <v>0</v>
      </c>
      <c r="C88" s="40">
        <v>0</v>
      </c>
      <c r="D88" s="39">
        <v>0</v>
      </c>
      <c r="E88" s="40">
        <v>0</v>
      </c>
      <c r="F88" s="39">
        <v>0</v>
      </c>
      <c r="G88" s="41">
        <v>0</v>
      </c>
      <c r="H88" s="32"/>
    </row>
    <row r="89" spans="1:8" ht="12" customHeight="1">
      <c r="A89" s="38" t="s">
        <v>42</v>
      </c>
      <c r="B89" s="39">
        <v>0</v>
      </c>
      <c r="C89" s="40">
        <v>0</v>
      </c>
      <c r="D89" s="39">
        <v>0</v>
      </c>
      <c r="E89" s="40">
        <v>0</v>
      </c>
      <c r="F89" s="39">
        <v>0</v>
      </c>
      <c r="G89" s="41">
        <v>0</v>
      </c>
      <c r="H89" s="32"/>
    </row>
    <row r="90" spans="1:8" ht="12" customHeight="1">
      <c r="A90" s="38" t="s">
        <v>43</v>
      </c>
      <c r="B90" s="39">
        <v>0</v>
      </c>
      <c r="C90" s="40">
        <v>0</v>
      </c>
      <c r="D90" s="39">
        <v>0</v>
      </c>
      <c r="E90" s="40">
        <v>0</v>
      </c>
      <c r="F90" s="39">
        <v>0</v>
      </c>
      <c r="G90" s="41">
        <v>0</v>
      </c>
      <c r="H90" s="32"/>
    </row>
    <row r="91" spans="1:8" ht="12" customHeight="1">
      <c r="A91" s="38" t="s">
        <v>44</v>
      </c>
      <c r="B91" s="39">
        <v>0</v>
      </c>
      <c r="C91" s="40">
        <v>0</v>
      </c>
      <c r="D91" s="39">
        <v>0</v>
      </c>
      <c r="E91" s="40">
        <v>0</v>
      </c>
      <c r="F91" s="39">
        <v>0</v>
      </c>
      <c r="G91" s="41">
        <v>0</v>
      </c>
      <c r="H91" s="32"/>
    </row>
    <row r="92" spans="1:8" ht="12" customHeight="1">
      <c r="A92" s="38" t="s">
        <v>45</v>
      </c>
      <c r="B92" s="39">
        <v>0</v>
      </c>
      <c r="C92" s="40">
        <v>0</v>
      </c>
      <c r="D92" s="39">
        <v>0</v>
      </c>
      <c r="E92" s="40">
        <v>0</v>
      </c>
      <c r="F92" s="39">
        <v>0</v>
      </c>
      <c r="G92" s="41">
        <v>0</v>
      </c>
      <c r="H92" s="32"/>
    </row>
    <row r="93" spans="1:8" ht="12" customHeight="1">
      <c r="A93" s="38" t="s">
        <v>46</v>
      </c>
      <c r="B93" s="39">
        <v>0</v>
      </c>
      <c r="C93" s="40">
        <v>0</v>
      </c>
      <c r="D93" s="39">
        <v>0</v>
      </c>
      <c r="E93" s="40">
        <v>0</v>
      </c>
      <c r="F93" s="39">
        <v>0</v>
      </c>
      <c r="G93" s="41">
        <v>0</v>
      </c>
      <c r="H93" s="32"/>
    </row>
    <row r="94" spans="1:8" ht="12" customHeight="1">
      <c r="A94" s="38" t="s">
        <v>47</v>
      </c>
      <c r="B94" s="39">
        <v>0</v>
      </c>
      <c r="C94" s="40">
        <v>0</v>
      </c>
      <c r="D94" s="39">
        <v>0</v>
      </c>
      <c r="E94" s="40">
        <v>0</v>
      </c>
      <c r="F94" s="39">
        <v>0</v>
      </c>
      <c r="G94" s="41">
        <v>0</v>
      </c>
      <c r="H94" s="32"/>
    </row>
    <row r="95" spans="1:8" s="37" customFormat="1" ht="12" customHeight="1">
      <c r="A95" s="33" t="s">
        <v>48</v>
      </c>
      <c r="B95" s="34">
        <v>0</v>
      </c>
      <c r="C95" s="35">
        <v>0</v>
      </c>
      <c r="D95" s="34">
        <v>0</v>
      </c>
      <c r="E95" s="35">
        <v>0</v>
      </c>
      <c r="F95" s="34">
        <v>0</v>
      </c>
      <c r="G95" s="36">
        <v>0</v>
      </c>
      <c r="H95" s="32"/>
    </row>
    <row r="96" spans="1:8" ht="12" customHeight="1">
      <c r="A96" s="38" t="s">
        <v>49</v>
      </c>
      <c r="B96" s="39">
        <v>0</v>
      </c>
      <c r="C96" s="40">
        <v>0</v>
      </c>
      <c r="D96" s="39">
        <v>0</v>
      </c>
      <c r="E96" s="40">
        <v>0</v>
      </c>
      <c r="F96" s="39">
        <v>0</v>
      </c>
      <c r="G96" s="41">
        <v>0</v>
      </c>
      <c r="H96" s="32"/>
    </row>
    <row r="97" spans="1:8" ht="12" customHeight="1">
      <c r="A97" s="38" t="s">
        <v>50</v>
      </c>
      <c r="B97" s="39">
        <v>0</v>
      </c>
      <c r="C97" s="40">
        <v>0</v>
      </c>
      <c r="D97" s="39">
        <v>0</v>
      </c>
      <c r="E97" s="40">
        <v>0</v>
      </c>
      <c r="F97" s="39">
        <v>0</v>
      </c>
      <c r="G97" s="41">
        <v>0</v>
      </c>
      <c r="H97" s="32"/>
    </row>
    <row r="98" spans="1:8" ht="12" customHeight="1">
      <c r="A98" s="38" t="s">
        <v>51</v>
      </c>
      <c r="B98" s="39">
        <v>0</v>
      </c>
      <c r="C98" s="40">
        <v>0</v>
      </c>
      <c r="D98" s="39">
        <v>0</v>
      </c>
      <c r="E98" s="40">
        <v>0</v>
      </c>
      <c r="F98" s="39">
        <v>0</v>
      </c>
      <c r="G98" s="41">
        <v>0</v>
      </c>
      <c r="H98" s="32"/>
    </row>
    <row r="99" spans="1:8" ht="12" customHeight="1">
      <c r="A99" s="38" t="s">
        <v>52</v>
      </c>
      <c r="B99" s="39">
        <v>0</v>
      </c>
      <c r="C99" s="40">
        <v>0</v>
      </c>
      <c r="D99" s="39">
        <v>0</v>
      </c>
      <c r="E99" s="40">
        <v>0</v>
      </c>
      <c r="F99" s="39">
        <v>0</v>
      </c>
      <c r="G99" s="41">
        <v>0</v>
      </c>
      <c r="H99" s="32"/>
    </row>
    <row r="100" spans="1:8" ht="12" customHeight="1">
      <c r="A100" s="38" t="s">
        <v>53</v>
      </c>
      <c r="B100" s="39">
        <v>0</v>
      </c>
      <c r="C100" s="40">
        <v>0</v>
      </c>
      <c r="D100" s="39">
        <v>0</v>
      </c>
      <c r="E100" s="40">
        <v>0</v>
      </c>
      <c r="F100" s="39">
        <v>0</v>
      </c>
      <c r="G100" s="41">
        <v>0</v>
      </c>
      <c r="H100" s="32"/>
    </row>
    <row r="101" spans="1:8" ht="12" customHeight="1">
      <c r="A101" s="38" t="s">
        <v>54</v>
      </c>
      <c r="B101" s="39">
        <v>0</v>
      </c>
      <c r="C101" s="40">
        <v>0</v>
      </c>
      <c r="D101" s="39">
        <v>0</v>
      </c>
      <c r="E101" s="40">
        <v>0</v>
      </c>
      <c r="F101" s="39">
        <v>0</v>
      </c>
      <c r="G101" s="41">
        <v>0</v>
      </c>
      <c r="H101" s="32"/>
    </row>
    <row r="102" spans="1:8" ht="12" customHeight="1">
      <c r="A102" s="38" t="s">
        <v>55</v>
      </c>
      <c r="B102" s="39">
        <v>0</v>
      </c>
      <c r="C102" s="40">
        <v>0</v>
      </c>
      <c r="D102" s="39">
        <v>0</v>
      </c>
      <c r="E102" s="40">
        <v>0</v>
      </c>
      <c r="F102" s="39">
        <v>0</v>
      </c>
      <c r="G102" s="41">
        <v>0</v>
      </c>
      <c r="H102" s="32"/>
    </row>
    <row r="103" spans="1:8" ht="12" customHeight="1">
      <c r="A103" s="38" t="s">
        <v>56</v>
      </c>
      <c r="B103" s="39">
        <v>0</v>
      </c>
      <c r="C103" s="40">
        <v>0</v>
      </c>
      <c r="D103" s="39">
        <v>0</v>
      </c>
      <c r="E103" s="40">
        <v>0</v>
      </c>
      <c r="F103" s="39">
        <v>0</v>
      </c>
      <c r="G103" s="41">
        <v>0</v>
      </c>
      <c r="H103" s="32"/>
    </row>
    <row r="104" spans="1:8" ht="12" customHeight="1">
      <c r="A104" s="38" t="s">
        <v>57</v>
      </c>
      <c r="B104" s="39">
        <v>0</v>
      </c>
      <c r="C104" s="40">
        <v>0</v>
      </c>
      <c r="D104" s="39">
        <v>0</v>
      </c>
      <c r="E104" s="40">
        <v>0</v>
      </c>
      <c r="F104" s="39">
        <v>0</v>
      </c>
      <c r="G104" s="41">
        <v>0</v>
      </c>
      <c r="H104" s="32"/>
    </row>
    <row r="105" spans="1:8" s="37" customFormat="1" ht="12" customHeight="1">
      <c r="A105" s="33" t="s">
        <v>58</v>
      </c>
      <c r="B105" s="34">
        <v>0</v>
      </c>
      <c r="C105" s="35">
        <v>67350123</v>
      </c>
      <c r="D105" s="34">
        <v>67350123</v>
      </c>
      <c r="E105" s="35">
        <v>67350123</v>
      </c>
      <c r="F105" s="34">
        <v>67350123</v>
      </c>
      <c r="G105" s="36">
        <v>0</v>
      </c>
      <c r="H105" s="32"/>
    </row>
    <row r="106" spans="1:8" ht="12" customHeight="1">
      <c r="A106" s="38" t="s">
        <v>59</v>
      </c>
      <c r="B106" s="39">
        <v>0</v>
      </c>
      <c r="C106" s="40">
        <v>0</v>
      </c>
      <c r="D106" s="39">
        <v>0</v>
      </c>
      <c r="E106" s="40">
        <v>0</v>
      </c>
      <c r="F106" s="39">
        <v>0</v>
      </c>
      <c r="G106" s="41">
        <v>0</v>
      </c>
      <c r="H106" s="32"/>
    </row>
    <row r="107" spans="1:8" ht="12" customHeight="1">
      <c r="A107" s="38" t="s">
        <v>60</v>
      </c>
      <c r="B107" s="39">
        <v>0</v>
      </c>
      <c r="C107" s="40">
        <v>0</v>
      </c>
      <c r="D107" s="39">
        <v>0</v>
      </c>
      <c r="E107" s="40">
        <v>0</v>
      </c>
      <c r="F107" s="39">
        <v>0</v>
      </c>
      <c r="G107" s="41">
        <v>0</v>
      </c>
      <c r="H107" s="32"/>
    </row>
    <row r="108" spans="1:8" ht="12" customHeight="1">
      <c r="A108" s="38" t="s">
        <v>61</v>
      </c>
      <c r="B108" s="39">
        <v>0</v>
      </c>
      <c r="C108" s="40">
        <v>0</v>
      </c>
      <c r="D108" s="39">
        <v>0</v>
      </c>
      <c r="E108" s="40">
        <v>0</v>
      </c>
      <c r="F108" s="39">
        <v>0</v>
      </c>
      <c r="G108" s="41">
        <v>0</v>
      </c>
      <c r="H108" s="32"/>
    </row>
    <row r="109" spans="1:8" ht="12" customHeight="1">
      <c r="A109" s="38" t="s">
        <v>62</v>
      </c>
      <c r="B109" s="39">
        <v>0</v>
      </c>
      <c r="C109" s="40">
        <v>0</v>
      </c>
      <c r="D109" s="39">
        <v>0</v>
      </c>
      <c r="E109" s="40">
        <v>0</v>
      </c>
      <c r="F109" s="39">
        <v>0</v>
      </c>
      <c r="G109" s="41">
        <v>0</v>
      </c>
      <c r="H109" s="32"/>
    </row>
    <row r="110" spans="1:8" ht="12" customHeight="1">
      <c r="A110" s="38" t="s">
        <v>63</v>
      </c>
      <c r="B110" s="39">
        <v>0</v>
      </c>
      <c r="C110" s="40">
        <v>67350123</v>
      </c>
      <c r="D110" s="39">
        <v>67350123</v>
      </c>
      <c r="E110" s="40">
        <v>67350123</v>
      </c>
      <c r="F110" s="39">
        <v>67350123</v>
      </c>
      <c r="G110" s="41">
        <v>0</v>
      </c>
      <c r="H110" s="32"/>
    </row>
    <row r="111" spans="1:8" ht="12" customHeight="1">
      <c r="A111" s="38" t="s">
        <v>64</v>
      </c>
      <c r="B111" s="39">
        <v>0</v>
      </c>
      <c r="C111" s="40">
        <v>0</v>
      </c>
      <c r="D111" s="39">
        <v>0</v>
      </c>
      <c r="E111" s="40">
        <v>0</v>
      </c>
      <c r="F111" s="39">
        <v>0</v>
      </c>
      <c r="G111" s="41">
        <v>0</v>
      </c>
      <c r="H111" s="32"/>
    </row>
    <row r="112" spans="1:8" ht="12" customHeight="1">
      <c r="A112" s="38" t="s">
        <v>65</v>
      </c>
      <c r="B112" s="39">
        <v>0</v>
      </c>
      <c r="C112" s="40">
        <v>0</v>
      </c>
      <c r="D112" s="39">
        <v>0</v>
      </c>
      <c r="E112" s="40">
        <v>0</v>
      </c>
      <c r="F112" s="39">
        <v>0</v>
      </c>
      <c r="G112" s="41">
        <v>0</v>
      </c>
      <c r="H112" s="32"/>
    </row>
    <row r="113" spans="1:8" ht="12" customHeight="1">
      <c r="A113" s="38" t="s">
        <v>66</v>
      </c>
      <c r="B113" s="39">
        <v>0</v>
      </c>
      <c r="C113" s="40">
        <v>0</v>
      </c>
      <c r="D113" s="39">
        <v>0</v>
      </c>
      <c r="E113" s="40">
        <v>0</v>
      </c>
      <c r="F113" s="39">
        <v>0</v>
      </c>
      <c r="G113" s="41">
        <v>0</v>
      </c>
      <c r="H113" s="32"/>
    </row>
    <row r="114" spans="1:8" ht="12" customHeight="1">
      <c r="A114" s="38" t="s">
        <v>67</v>
      </c>
      <c r="B114" s="39">
        <v>0</v>
      </c>
      <c r="C114" s="40">
        <v>0</v>
      </c>
      <c r="D114" s="39">
        <v>0</v>
      </c>
      <c r="E114" s="40">
        <v>0</v>
      </c>
      <c r="F114" s="39">
        <v>0</v>
      </c>
      <c r="G114" s="41">
        <v>0</v>
      </c>
      <c r="H114" s="32"/>
    </row>
    <row r="115" spans="1:8" s="37" customFormat="1" ht="15" customHeight="1">
      <c r="A115" s="42" t="s">
        <v>68</v>
      </c>
      <c r="B115" s="34">
        <v>28164222018.669994</v>
      </c>
      <c r="C115" s="35">
        <v>2358800414.169998</v>
      </c>
      <c r="D115" s="34">
        <v>30523022432.840008</v>
      </c>
      <c r="E115" s="35">
        <v>9786019412.909996</v>
      </c>
      <c r="F115" s="34">
        <v>9742419412.909996</v>
      </c>
      <c r="G115" s="36">
        <v>20737003019.930008</v>
      </c>
      <c r="H115" s="32"/>
    </row>
    <row r="116" spans="1:8" ht="12" customHeight="1">
      <c r="A116" s="38" t="s">
        <v>69</v>
      </c>
      <c r="B116" s="39">
        <v>28164222018.669994</v>
      </c>
      <c r="C116" s="40">
        <v>2353655217.9699984</v>
      </c>
      <c r="D116" s="39">
        <v>30517877236.640007</v>
      </c>
      <c r="E116" s="40">
        <v>9786019412.909996</v>
      </c>
      <c r="F116" s="39">
        <v>9742419412.909996</v>
      </c>
      <c r="G116" s="41">
        <v>20731857823.730007</v>
      </c>
      <c r="H116" s="32"/>
    </row>
    <row r="117" spans="1:8" ht="12" customHeight="1">
      <c r="A117" s="38" t="s">
        <v>70</v>
      </c>
      <c r="B117" s="39">
        <v>0</v>
      </c>
      <c r="C117" s="40">
        <v>0</v>
      </c>
      <c r="D117" s="39">
        <v>0</v>
      </c>
      <c r="E117" s="40">
        <v>0</v>
      </c>
      <c r="F117" s="39">
        <v>0</v>
      </c>
      <c r="G117" s="41">
        <v>0</v>
      </c>
      <c r="H117" s="32"/>
    </row>
    <row r="118" spans="1:8" ht="12" customHeight="1">
      <c r="A118" s="38" t="s">
        <v>71</v>
      </c>
      <c r="B118" s="39">
        <v>0</v>
      </c>
      <c r="C118" s="40">
        <v>5145196.2</v>
      </c>
      <c r="D118" s="39">
        <v>5145196.2</v>
      </c>
      <c r="E118" s="40">
        <v>0</v>
      </c>
      <c r="F118" s="39">
        <v>0</v>
      </c>
      <c r="G118" s="41">
        <v>5145196.2</v>
      </c>
      <c r="H118" s="32"/>
    </row>
    <row r="119" spans="1:8" ht="12" customHeight="1">
      <c r="A119" s="38" t="s">
        <v>72</v>
      </c>
      <c r="B119" s="39">
        <v>0</v>
      </c>
      <c r="C119" s="40">
        <v>0</v>
      </c>
      <c r="D119" s="39">
        <v>0</v>
      </c>
      <c r="E119" s="40">
        <v>0</v>
      </c>
      <c r="F119" s="39">
        <v>0</v>
      </c>
      <c r="G119" s="41">
        <v>0</v>
      </c>
      <c r="H119" s="32"/>
    </row>
    <row r="120" spans="1:8" ht="12" customHeight="1">
      <c r="A120" s="38" t="s">
        <v>73</v>
      </c>
      <c r="B120" s="39">
        <v>0</v>
      </c>
      <c r="C120" s="40">
        <v>0</v>
      </c>
      <c r="D120" s="39">
        <v>0</v>
      </c>
      <c r="E120" s="40">
        <v>0</v>
      </c>
      <c r="F120" s="39">
        <v>0</v>
      </c>
      <c r="G120" s="41">
        <v>0</v>
      </c>
      <c r="H120" s="32"/>
    </row>
    <row r="121" spans="1:8" ht="12" customHeight="1">
      <c r="A121" s="38" t="s">
        <v>74</v>
      </c>
      <c r="B121" s="39">
        <v>0</v>
      </c>
      <c r="C121" s="40">
        <v>0</v>
      </c>
      <c r="D121" s="39">
        <v>0</v>
      </c>
      <c r="E121" s="40">
        <v>0</v>
      </c>
      <c r="F121" s="39">
        <v>0</v>
      </c>
      <c r="G121" s="41">
        <v>0</v>
      </c>
      <c r="H121" s="32"/>
    </row>
    <row r="122" spans="1:8" ht="12" customHeight="1">
      <c r="A122" s="38" t="s">
        <v>75</v>
      </c>
      <c r="B122" s="39">
        <v>0</v>
      </c>
      <c r="C122" s="40">
        <v>0</v>
      </c>
      <c r="D122" s="39">
        <v>0</v>
      </c>
      <c r="E122" s="40">
        <v>0</v>
      </c>
      <c r="F122" s="39">
        <v>0</v>
      </c>
      <c r="G122" s="41">
        <v>0</v>
      </c>
      <c r="H122" s="32"/>
    </row>
    <row r="123" spans="1:8" ht="12" customHeight="1">
      <c r="A123" s="38" t="s">
        <v>76</v>
      </c>
      <c r="B123" s="39">
        <v>0</v>
      </c>
      <c r="C123" s="40">
        <v>0</v>
      </c>
      <c r="D123" s="39">
        <v>0</v>
      </c>
      <c r="E123" s="40">
        <v>0</v>
      </c>
      <c r="F123" s="39">
        <v>0</v>
      </c>
      <c r="G123" s="41">
        <v>0</v>
      </c>
      <c r="H123" s="32"/>
    </row>
    <row r="124" spans="1:8" ht="12" customHeight="1">
      <c r="A124" s="38" t="s">
        <v>77</v>
      </c>
      <c r="B124" s="39">
        <v>0</v>
      </c>
      <c r="C124" s="40">
        <v>0</v>
      </c>
      <c r="D124" s="39">
        <v>0</v>
      </c>
      <c r="E124" s="40">
        <v>0</v>
      </c>
      <c r="F124" s="39">
        <v>0</v>
      </c>
      <c r="G124" s="41">
        <v>0</v>
      </c>
      <c r="H124" s="32"/>
    </row>
    <row r="125" spans="1:8" s="37" customFormat="1" ht="12" customHeight="1">
      <c r="A125" s="33" t="s">
        <v>78</v>
      </c>
      <c r="B125" s="34">
        <v>0</v>
      </c>
      <c r="C125" s="35">
        <v>0</v>
      </c>
      <c r="D125" s="34">
        <v>0</v>
      </c>
      <c r="E125" s="35">
        <v>0</v>
      </c>
      <c r="F125" s="34">
        <v>0</v>
      </c>
      <c r="G125" s="36">
        <v>0</v>
      </c>
      <c r="H125" s="32"/>
    </row>
    <row r="126" spans="1:8" ht="12" customHeight="1">
      <c r="A126" s="38" t="s">
        <v>79</v>
      </c>
      <c r="B126" s="39">
        <v>0</v>
      </c>
      <c r="C126" s="40">
        <v>0</v>
      </c>
      <c r="D126" s="39">
        <v>0</v>
      </c>
      <c r="E126" s="40">
        <v>0</v>
      </c>
      <c r="F126" s="39">
        <v>0</v>
      </c>
      <c r="G126" s="41">
        <v>0</v>
      </c>
      <c r="H126" s="32"/>
    </row>
    <row r="127" spans="1:8" ht="12" customHeight="1">
      <c r="A127" s="38" t="s">
        <v>80</v>
      </c>
      <c r="B127" s="39">
        <v>0</v>
      </c>
      <c r="C127" s="40">
        <v>0</v>
      </c>
      <c r="D127" s="39">
        <v>0</v>
      </c>
      <c r="E127" s="40">
        <v>0</v>
      </c>
      <c r="F127" s="39">
        <v>0</v>
      </c>
      <c r="G127" s="41">
        <v>0</v>
      </c>
      <c r="H127" s="32"/>
    </row>
    <row r="128" spans="1:8" ht="12" customHeight="1">
      <c r="A128" s="38" t="s">
        <v>81</v>
      </c>
      <c r="B128" s="39">
        <v>0</v>
      </c>
      <c r="C128" s="40">
        <v>0</v>
      </c>
      <c r="D128" s="39">
        <v>0</v>
      </c>
      <c r="E128" s="40">
        <v>0</v>
      </c>
      <c r="F128" s="39">
        <v>0</v>
      </c>
      <c r="G128" s="41">
        <v>0</v>
      </c>
      <c r="H128" s="32"/>
    </row>
    <row r="129" spans="1:8" ht="12" customHeight="1">
      <c r="A129" s="38" t="s">
        <v>82</v>
      </c>
      <c r="B129" s="39">
        <v>0</v>
      </c>
      <c r="C129" s="40">
        <v>0</v>
      </c>
      <c r="D129" s="39">
        <v>0</v>
      </c>
      <c r="E129" s="40">
        <v>0</v>
      </c>
      <c r="F129" s="39">
        <v>0</v>
      </c>
      <c r="G129" s="41">
        <v>0</v>
      </c>
      <c r="H129" s="32"/>
    </row>
    <row r="130" spans="1:8" ht="12" customHeight="1">
      <c r="A130" s="38" t="s">
        <v>83</v>
      </c>
      <c r="B130" s="39">
        <v>0</v>
      </c>
      <c r="C130" s="40">
        <v>0</v>
      </c>
      <c r="D130" s="39">
        <v>0</v>
      </c>
      <c r="E130" s="40">
        <v>0</v>
      </c>
      <c r="F130" s="39">
        <v>0</v>
      </c>
      <c r="G130" s="41">
        <v>0</v>
      </c>
      <c r="H130" s="32"/>
    </row>
    <row r="131" spans="1:8" ht="12" customHeight="1">
      <c r="A131" s="38" t="s">
        <v>84</v>
      </c>
      <c r="B131" s="39">
        <v>0</v>
      </c>
      <c r="C131" s="40">
        <v>0</v>
      </c>
      <c r="D131" s="39">
        <v>0</v>
      </c>
      <c r="E131" s="40">
        <v>0</v>
      </c>
      <c r="F131" s="39">
        <v>0</v>
      </c>
      <c r="G131" s="41">
        <v>0</v>
      </c>
      <c r="H131" s="32"/>
    </row>
    <row r="132" spans="1:8" ht="12" customHeight="1">
      <c r="A132" s="38" t="s">
        <v>85</v>
      </c>
      <c r="B132" s="39">
        <v>0</v>
      </c>
      <c r="C132" s="40">
        <v>0</v>
      </c>
      <c r="D132" s="39">
        <v>0</v>
      </c>
      <c r="E132" s="40">
        <v>0</v>
      </c>
      <c r="F132" s="39">
        <v>0</v>
      </c>
      <c r="G132" s="41">
        <v>0</v>
      </c>
      <c r="H132" s="32"/>
    </row>
    <row r="133" spans="1:8" ht="12" customHeight="1">
      <c r="A133" s="38" t="s">
        <v>86</v>
      </c>
      <c r="B133" s="39">
        <v>0</v>
      </c>
      <c r="C133" s="40">
        <v>0</v>
      </c>
      <c r="D133" s="39">
        <v>0</v>
      </c>
      <c r="E133" s="40">
        <v>0</v>
      </c>
      <c r="F133" s="39">
        <v>0</v>
      </c>
      <c r="G133" s="41">
        <v>0</v>
      </c>
      <c r="H133" s="32"/>
    </row>
    <row r="134" spans="1:8" ht="12" customHeight="1">
      <c r="A134" s="38" t="s">
        <v>87</v>
      </c>
      <c r="B134" s="39">
        <v>0</v>
      </c>
      <c r="C134" s="40">
        <v>0</v>
      </c>
      <c r="D134" s="39">
        <v>0</v>
      </c>
      <c r="E134" s="40">
        <v>0</v>
      </c>
      <c r="F134" s="39">
        <v>0</v>
      </c>
      <c r="G134" s="41">
        <v>0</v>
      </c>
      <c r="H134" s="32"/>
    </row>
    <row r="135" spans="1:8" s="37" customFormat="1" ht="12" customHeight="1">
      <c r="A135" s="33" t="s">
        <v>88</v>
      </c>
      <c r="B135" s="34">
        <v>1110861502.54</v>
      </c>
      <c r="C135" s="35">
        <v>175317693.19</v>
      </c>
      <c r="D135" s="34">
        <v>1286179195.73</v>
      </c>
      <c r="E135" s="35">
        <v>175879026.53</v>
      </c>
      <c r="F135" s="34">
        <v>175879026.53</v>
      </c>
      <c r="G135" s="36">
        <v>1110300169.2</v>
      </c>
      <c r="H135" s="32"/>
    </row>
    <row r="136" spans="1:8" ht="12" customHeight="1">
      <c r="A136" s="38" t="s">
        <v>89</v>
      </c>
      <c r="B136" s="39">
        <v>900113985.04</v>
      </c>
      <c r="C136" s="40">
        <v>207650864.75</v>
      </c>
      <c r="D136" s="39">
        <v>1107764849.79</v>
      </c>
      <c r="E136" s="40">
        <v>175879026.53</v>
      </c>
      <c r="F136" s="39">
        <v>175879026.53</v>
      </c>
      <c r="G136" s="41">
        <v>931885823.26</v>
      </c>
      <c r="H136" s="32"/>
    </row>
    <row r="137" spans="1:8" ht="12" customHeight="1">
      <c r="A137" s="38" t="s">
        <v>90</v>
      </c>
      <c r="B137" s="39">
        <v>0</v>
      </c>
      <c r="C137" s="40">
        <v>0</v>
      </c>
      <c r="D137" s="39">
        <v>0</v>
      </c>
      <c r="E137" s="40">
        <v>0</v>
      </c>
      <c r="F137" s="39">
        <v>0</v>
      </c>
      <c r="G137" s="41">
        <v>0</v>
      </c>
      <c r="H137" s="32"/>
    </row>
    <row r="138" spans="1:8" ht="12" customHeight="1">
      <c r="A138" s="43" t="s">
        <v>91</v>
      </c>
      <c r="B138" s="44">
        <v>210747517.5</v>
      </c>
      <c r="C138" s="45">
        <v>-32333171.56</v>
      </c>
      <c r="D138" s="44">
        <v>178414345.94</v>
      </c>
      <c r="E138" s="45">
        <v>0</v>
      </c>
      <c r="F138" s="44">
        <v>0</v>
      </c>
      <c r="G138" s="46">
        <v>178414345.94</v>
      </c>
      <c r="H138" s="32"/>
    </row>
    <row r="139" spans="1:8" s="37" customFormat="1" ht="12" customHeight="1">
      <c r="A139" s="33" t="s">
        <v>92</v>
      </c>
      <c r="B139" s="34">
        <v>25342094.25</v>
      </c>
      <c r="C139" s="35">
        <v>0</v>
      </c>
      <c r="D139" s="34">
        <v>25342094.25</v>
      </c>
      <c r="E139" s="35">
        <v>0</v>
      </c>
      <c r="F139" s="34">
        <v>0</v>
      </c>
      <c r="G139" s="36">
        <v>25342094.25</v>
      </c>
      <c r="H139" s="32"/>
    </row>
    <row r="140" spans="1:8" ht="12" customHeight="1">
      <c r="A140" s="38" t="s">
        <v>93</v>
      </c>
      <c r="B140" s="39">
        <v>0</v>
      </c>
      <c r="C140" s="40">
        <v>0</v>
      </c>
      <c r="D140" s="39">
        <v>0</v>
      </c>
      <c r="E140" s="40">
        <v>0</v>
      </c>
      <c r="F140" s="39">
        <v>0</v>
      </c>
      <c r="G140" s="41">
        <v>0</v>
      </c>
      <c r="H140" s="32"/>
    </row>
    <row r="141" spans="1:8" ht="12" customHeight="1">
      <c r="A141" s="38" t="s">
        <v>94</v>
      </c>
      <c r="B141" s="39">
        <v>0</v>
      </c>
      <c r="C141" s="40">
        <v>0</v>
      </c>
      <c r="D141" s="39">
        <v>0</v>
      </c>
      <c r="E141" s="40">
        <v>0</v>
      </c>
      <c r="F141" s="39">
        <v>0</v>
      </c>
      <c r="G141" s="41">
        <v>0</v>
      </c>
      <c r="H141" s="32"/>
    </row>
    <row r="142" spans="1:8" ht="12" customHeight="1">
      <c r="A142" s="38" t="s">
        <v>95</v>
      </c>
      <c r="B142" s="39">
        <v>0</v>
      </c>
      <c r="C142" s="40">
        <v>0</v>
      </c>
      <c r="D142" s="39">
        <v>0</v>
      </c>
      <c r="E142" s="40">
        <v>0</v>
      </c>
      <c r="F142" s="39">
        <v>0</v>
      </c>
      <c r="G142" s="41">
        <v>0</v>
      </c>
      <c r="H142" s="32"/>
    </row>
    <row r="143" spans="1:8" ht="12" customHeight="1">
      <c r="A143" s="38" t="s">
        <v>96</v>
      </c>
      <c r="B143" s="39">
        <v>0</v>
      </c>
      <c r="C143" s="40">
        <v>0</v>
      </c>
      <c r="D143" s="39">
        <v>0</v>
      </c>
      <c r="E143" s="40">
        <v>0</v>
      </c>
      <c r="F143" s="39">
        <v>0</v>
      </c>
      <c r="G143" s="41">
        <v>0</v>
      </c>
      <c r="H143" s="32"/>
    </row>
    <row r="144" spans="1:8" ht="12" customHeight="1">
      <c r="A144" s="38" t="s">
        <v>97</v>
      </c>
      <c r="B144" s="39">
        <v>25342094.25</v>
      </c>
      <c r="C144" s="40">
        <v>0</v>
      </c>
      <c r="D144" s="39">
        <v>25342094.25</v>
      </c>
      <c r="E144" s="40">
        <v>0</v>
      </c>
      <c r="F144" s="39">
        <v>0</v>
      </c>
      <c r="G144" s="41">
        <v>25342094.25</v>
      </c>
      <c r="H144" s="32"/>
    </row>
    <row r="145" spans="1:8" ht="12" customHeight="1">
      <c r="A145" s="38" t="s">
        <v>98</v>
      </c>
      <c r="B145" s="39">
        <v>0</v>
      </c>
      <c r="C145" s="40">
        <v>0</v>
      </c>
      <c r="D145" s="39">
        <v>0</v>
      </c>
      <c r="E145" s="40">
        <v>0</v>
      </c>
      <c r="F145" s="39">
        <v>0</v>
      </c>
      <c r="G145" s="41">
        <v>0</v>
      </c>
      <c r="H145" s="32"/>
    </row>
    <row r="146" spans="1:8" ht="12" customHeight="1">
      <c r="A146" s="38" t="s">
        <v>99</v>
      </c>
      <c r="B146" s="39">
        <v>0</v>
      </c>
      <c r="C146" s="40">
        <v>0</v>
      </c>
      <c r="D146" s="39">
        <v>0</v>
      </c>
      <c r="E146" s="40">
        <v>0</v>
      </c>
      <c r="F146" s="39">
        <v>0</v>
      </c>
      <c r="G146" s="41">
        <v>0</v>
      </c>
      <c r="H146" s="32"/>
    </row>
    <row r="147" spans="1:8" ht="12" customHeight="1">
      <c r="A147" s="38" t="s">
        <v>100</v>
      </c>
      <c r="B147" s="39">
        <v>0</v>
      </c>
      <c r="C147" s="40">
        <v>0</v>
      </c>
      <c r="D147" s="39">
        <v>0</v>
      </c>
      <c r="E147" s="40">
        <v>0</v>
      </c>
      <c r="F147" s="39">
        <v>0</v>
      </c>
      <c r="G147" s="41">
        <v>0</v>
      </c>
      <c r="H147" s="32"/>
    </row>
    <row r="148" spans="1:8" s="37" customFormat="1" ht="12" customHeight="1">
      <c r="A148" s="33" t="s">
        <v>101</v>
      </c>
      <c r="B148" s="34">
        <v>8711414936</v>
      </c>
      <c r="C148" s="35">
        <v>560305681.1</v>
      </c>
      <c r="D148" s="34">
        <v>9271720617.1</v>
      </c>
      <c r="E148" s="35">
        <v>3425796581.079999</v>
      </c>
      <c r="F148" s="34">
        <v>2596101323.879999</v>
      </c>
      <c r="G148" s="36">
        <v>5845924036.019998</v>
      </c>
      <c r="H148" s="32"/>
    </row>
    <row r="149" spans="1:8" ht="12" customHeight="1">
      <c r="A149" s="38" t="s">
        <v>102</v>
      </c>
      <c r="B149" s="39">
        <v>0</v>
      </c>
      <c r="C149" s="40">
        <v>0</v>
      </c>
      <c r="D149" s="39">
        <v>0</v>
      </c>
      <c r="E149" s="40">
        <v>0</v>
      </c>
      <c r="F149" s="39">
        <v>0</v>
      </c>
      <c r="G149" s="41">
        <v>0</v>
      </c>
      <c r="H149" s="32"/>
    </row>
    <row r="150" spans="1:8" ht="12" customHeight="1">
      <c r="A150" s="38" t="s">
        <v>103</v>
      </c>
      <c r="B150" s="39">
        <v>8711414936</v>
      </c>
      <c r="C150" s="40">
        <v>428594949</v>
      </c>
      <c r="D150" s="39">
        <v>9140009885</v>
      </c>
      <c r="E150" s="40">
        <v>3425796581.079999</v>
      </c>
      <c r="F150" s="39">
        <v>2596101323.879999</v>
      </c>
      <c r="G150" s="41">
        <v>5714213303.919997</v>
      </c>
      <c r="H150" s="32"/>
    </row>
    <row r="151" spans="1:8" ht="12" customHeight="1">
      <c r="A151" s="38" t="s">
        <v>104</v>
      </c>
      <c r="B151" s="39">
        <v>0</v>
      </c>
      <c r="C151" s="40">
        <v>131710732.1</v>
      </c>
      <c r="D151" s="39">
        <v>131710732.1</v>
      </c>
      <c r="E151" s="40">
        <v>0</v>
      </c>
      <c r="F151" s="39">
        <v>0</v>
      </c>
      <c r="G151" s="41">
        <v>131710732.1</v>
      </c>
      <c r="H151" s="32"/>
    </row>
    <row r="152" spans="1:8" s="37" customFormat="1" ht="12" customHeight="1">
      <c r="A152" s="33" t="s">
        <v>105</v>
      </c>
      <c r="B152" s="34">
        <v>492923365.45</v>
      </c>
      <c r="C152" s="35">
        <v>0</v>
      </c>
      <c r="D152" s="34">
        <v>492923365.45</v>
      </c>
      <c r="E152" s="35">
        <v>57820920.45999999</v>
      </c>
      <c r="F152" s="34">
        <v>57820920.45999999</v>
      </c>
      <c r="G152" s="36">
        <v>435102444.98999995</v>
      </c>
      <c r="H152" s="32"/>
    </row>
    <row r="153" spans="1:8" ht="12" customHeight="1">
      <c r="A153" s="38" t="s">
        <v>106</v>
      </c>
      <c r="B153" s="39">
        <v>174456737.59</v>
      </c>
      <c r="C153" s="40">
        <v>0</v>
      </c>
      <c r="D153" s="39">
        <v>174456737.59</v>
      </c>
      <c r="E153" s="40">
        <v>28026094.15</v>
      </c>
      <c r="F153" s="39">
        <v>28026094.15</v>
      </c>
      <c r="G153" s="41">
        <v>146430643.44</v>
      </c>
      <c r="H153" s="32"/>
    </row>
    <row r="154" spans="1:8" ht="12" customHeight="1">
      <c r="A154" s="38" t="s">
        <v>107</v>
      </c>
      <c r="B154" s="39">
        <v>208847676.17</v>
      </c>
      <c r="C154" s="40">
        <v>0</v>
      </c>
      <c r="D154" s="39">
        <v>208847676.17</v>
      </c>
      <c r="E154" s="40">
        <v>29794826.31</v>
      </c>
      <c r="F154" s="39">
        <v>29794826.31</v>
      </c>
      <c r="G154" s="41">
        <v>179052849.85999998</v>
      </c>
      <c r="H154" s="32"/>
    </row>
    <row r="155" spans="1:8" ht="12" customHeight="1">
      <c r="A155" s="38" t="s">
        <v>108</v>
      </c>
      <c r="B155" s="39">
        <v>0</v>
      </c>
      <c r="C155" s="40">
        <v>0</v>
      </c>
      <c r="D155" s="39">
        <v>0</v>
      </c>
      <c r="E155" s="40">
        <v>0</v>
      </c>
      <c r="F155" s="39">
        <v>0</v>
      </c>
      <c r="G155" s="41">
        <v>0</v>
      </c>
      <c r="H155" s="32"/>
    </row>
    <row r="156" spans="1:8" ht="12" customHeight="1">
      <c r="A156" s="38" t="s">
        <v>109</v>
      </c>
      <c r="B156" s="39">
        <v>0</v>
      </c>
      <c r="C156" s="40">
        <v>0</v>
      </c>
      <c r="D156" s="39">
        <v>0</v>
      </c>
      <c r="E156" s="40">
        <v>0</v>
      </c>
      <c r="F156" s="39">
        <v>0</v>
      </c>
      <c r="G156" s="41">
        <v>0</v>
      </c>
      <c r="H156" s="32"/>
    </row>
    <row r="157" spans="1:8" ht="12" customHeight="1">
      <c r="A157" s="38" t="s">
        <v>110</v>
      </c>
      <c r="B157" s="39">
        <v>0</v>
      </c>
      <c r="C157" s="40">
        <v>0</v>
      </c>
      <c r="D157" s="39">
        <v>0</v>
      </c>
      <c r="E157" s="40">
        <v>0</v>
      </c>
      <c r="F157" s="39">
        <v>0</v>
      </c>
      <c r="G157" s="41">
        <v>0</v>
      </c>
      <c r="H157" s="32"/>
    </row>
    <row r="158" spans="1:8" ht="12" customHeight="1">
      <c r="A158" s="38" t="s">
        <v>111</v>
      </c>
      <c r="B158" s="39">
        <v>0</v>
      </c>
      <c r="C158" s="40">
        <v>0</v>
      </c>
      <c r="D158" s="39">
        <v>0</v>
      </c>
      <c r="E158" s="40">
        <v>0</v>
      </c>
      <c r="F158" s="39">
        <v>0</v>
      </c>
      <c r="G158" s="41">
        <v>0</v>
      </c>
      <c r="H158" s="32"/>
    </row>
    <row r="159" spans="1:8" ht="12" customHeight="1">
      <c r="A159" s="38" t="s">
        <v>112</v>
      </c>
      <c r="B159" s="39">
        <v>109618951.69</v>
      </c>
      <c r="C159" s="40">
        <v>0</v>
      </c>
      <c r="D159" s="39">
        <v>109618951.69</v>
      </c>
      <c r="E159" s="40">
        <v>0</v>
      </c>
      <c r="F159" s="39">
        <v>0</v>
      </c>
      <c r="G159" s="41">
        <v>109618951.69</v>
      </c>
      <c r="H159" s="32"/>
    </row>
    <row r="160" spans="1:7" ht="12" customHeight="1">
      <c r="A160" s="47"/>
      <c r="B160" s="48"/>
      <c r="C160" s="49"/>
      <c r="D160" s="48"/>
      <c r="E160" s="49"/>
      <c r="F160" s="48"/>
      <c r="G160" s="50"/>
    </row>
    <row r="161" spans="1:7" ht="12" customHeight="1">
      <c r="A161" s="51" t="s">
        <v>114</v>
      </c>
      <c r="B161" s="52">
        <v>61806070437.909996</v>
      </c>
      <c r="C161" s="53">
        <v>3208476064.909999</v>
      </c>
      <c r="D161" s="52">
        <v>65014546502.82001</v>
      </c>
      <c r="E161" s="53">
        <v>19238068456.14</v>
      </c>
      <c r="F161" s="52">
        <v>18015648430.28</v>
      </c>
      <c r="G161" s="54">
        <v>45776478046.68001</v>
      </c>
    </row>
    <row r="162" spans="1:7" ht="12" customHeight="1">
      <c r="A162" s="55"/>
      <c r="B162" s="55"/>
      <c r="C162" s="55"/>
      <c r="D162" s="55"/>
      <c r="E162" s="55"/>
      <c r="F162" s="55"/>
      <c r="G162" s="55"/>
    </row>
    <row r="163" spans="1:7" ht="12" customHeight="1">
      <c r="A163" s="55"/>
      <c r="B163" s="55"/>
      <c r="C163" s="55"/>
      <c r="D163" s="55"/>
      <c r="E163" s="55"/>
      <c r="F163" s="55"/>
      <c r="G163" s="55"/>
    </row>
    <row r="164" spans="1:7" ht="12" customHeight="1">
      <c r="A164" s="55"/>
      <c r="B164" s="55"/>
      <c r="C164" s="55"/>
      <c r="D164" s="55"/>
      <c r="E164" s="55"/>
      <c r="F164" s="55"/>
      <c r="G164" s="55"/>
    </row>
    <row r="165" spans="1:7" ht="12" customHeight="1">
      <c r="A165" s="55"/>
      <c r="B165" s="55"/>
      <c r="C165" s="55"/>
      <c r="D165" s="55"/>
      <c r="E165" s="55"/>
      <c r="F165" s="55"/>
      <c r="G165" s="55"/>
    </row>
    <row r="166" spans="1:7" ht="12" customHeight="1">
      <c r="A166" s="55"/>
      <c r="B166" s="55"/>
      <c r="C166" s="55"/>
      <c r="D166" s="55"/>
      <c r="E166" s="55"/>
      <c r="F166" s="55"/>
      <c r="G166" s="55"/>
    </row>
    <row r="167" spans="1:7" ht="12" customHeight="1">
      <c r="A167" s="55"/>
      <c r="B167" s="55"/>
      <c r="C167" s="55"/>
      <c r="D167" s="55"/>
      <c r="E167" s="55"/>
      <c r="F167" s="55"/>
      <c r="G167" s="55"/>
    </row>
    <row r="168" spans="1:7" ht="12" customHeight="1">
      <c r="A168" s="55"/>
      <c r="B168" s="55"/>
      <c r="C168" s="55"/>
      <c r="D168" s="55"/>
      <c r="E168" s="55"/>
      <c r="F168" s="55"/>
      <c r="G168" s="55"/>
    </row>
    <row r="169" spans="1:7" ht="12" customHeight="1">
      <c r="A169" s="55"/>
      <c r="B169" s="55"/>
      <c r="C169" s="55"/>
      <c r="D169" s="55"/>
      <c r="E169" s="55"/>
      <c r="F169" s="55"/>
      <c r="G169" s="55"/>
    </row>
    <row r="170" spans="1:7" ht="12" customHeight="1">
      <c r="A170" s="55"/>
      <c r="B170" s="55"/>
      <c r="C170" s="55"/>
      <c r="D170" s="55"/>
      <c r="E170" s="55"/>
      <c r="F170" s="55"/>
      <c r="G170" s="55"/>
    </row>
    <row r="171" spans="1:7" ht="12" customHeight="1">
      <c r="A171" s="55"/>
      <c r="B171" s="55"/>
      <c r="C171" s="55"/>
      <c r="D171" s="55"/>
      <c r="E171" s="55"/>
      <c r="F171" s="55"/>
      <c r="G171" s="55"/>
    </row>
    <row r="172" spans="1:7" ht="12" customHeight="1">
      <c r="A172" s="55"/>
      <c r="B172" s="55"/>
      <c r="C172" s="55"/>
      <c r="D172" s="55"/>
      <c r="E172" s="55"/>
      <c r="F172" s="55"/>
      <c r="G172" s="55"/>
    </row>
    <row r="173" spans="1:7" ht="12" customHeight="1">
      <c r="A173" s="55"/>
      <c r="B173" s="55"/>
      <c r="C173" s="55"/>
      <c r="D173" s="55"/>
      <c r="E173" s="55"/>
      <c r="F173" s="55"/>
      <c r="G173" s="55"/>
    </row>
    <row r="174" spans="1:7" ht="12" customHeight="1">
      <c r="A174" s="55"/>
      <c r="B174" s="55"/>
      <c r="C174" s="55"/>
      <c r="D174" s="55"/>
      <c r="E174" s="55"/>
      <c r="F174" s="55"/>
      <c r="G174" s="55"/>
    </row>
    <row r="175" ht="12" customHeight="1"/>
    <row r="176" ht="12" customHeight="1"/>
    <row r="177" ht="12" customHeight="1"/>
    <row r="178" ht="12" customHeight="1"/>
    <row r="179" ht="12" customHeight="1"/>
    <row r="180" ht="12" customHeight="1"/>
  </sheetData>
  <mergeCells count="10">
    <mergeCell ref="A8:G8"/>
    <mergeCell ref="A9:A10"/>
    <mergeCell ref="B9:F9"/>
    <mergeCell ref="G9:G10"/>
    <mergeCell ref="A1:G1"/>
    <mergeCell ref="A2:G2"/>
    <mergeCell ref="A3:G3"/>
    <mergeCell ref="A5:G5"/>
    <mergeCell ref="A6:G6"/>
    <mergeCell ref="A7:G7"/>
  </mergeCells>
  <printOptions horizontalCentered="1"/>
  <pageMargins left="0.71" right="0.71" top="0.75" bottom="0.75" header="0.31" footer="0.31"/>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0"/>
  <sheetViews>
    <sheetView zoomScale="140" zoomScaleNormal="140" zoomScalePageLayoutView="140" workbookViewId="0" topLeftCell="A1">
      <selection activeCell="A297" sqref="A297:G297"/>
    </sheetView>
  </sheetViews>
  <sheetFormatPr defaultColWidth="11.57421875" defaultRowHeight="15"/>
  <cols>
    <col min="1" max="1" width="55.421875" style="25" customWidth="1"/>
    <col min="2" max="2" width="13.421875" style="25" customWidth="1"/>
    <col min="3" max="3" width="12.421875" style="25" customWidth="1"/>
    <col min="4" max="4" width="13.7109375" style="25" customWidth="1"/>
    <col min="5" max="5" width="13.421875" style="25" customWidth="1"/>
    <col min="6" max="6" width="13.28125" style="25" customWidth="1"/>
    <col min="7" max="7" width="13.421875" style="25" customWidth="1"/>
    <col min="8" max="16384" width="11.421875" style="25" customWidth="1"/>
  </cols>
  <sheetData>
    <row r="1" spans="1:7" s="21" customFormat="1" ht="11.25" customHeight="1">
      <c r="A1" s="229" t="s">
        <v>115</v>
      </c>
      <c r="B1" s="229"/>
      <c r="C1" s="229"/>
      <c r="D1" s="229"/>
      <c r="E1" s="229"/>
      <c r="F1" s="229"/>
      <c r="G1" s="229"/>
    </row>
    <row r="2" spans="1:8" s="21" customFormat="1" ht="12" customHeight="1">
      <c r="A2" s="230" t="s">
        <v>29</v>
      </c>
      <c r="B2" s="230"/>
      <c r="C2" s="230"/>
      <c r="D2" s="230"/>
      <c r="E2" s="230"/>
      <c r="F2" s="230"/>
      <c r="G2" s="230"/>
      <c r="H2" s="22"/>
    </row>
    <row r="3" spans="1:8" s="21" customFormat="1" ht="12" customHeight="1">
      <c r="A3" s="230" t="s">
        <v>30</v>
      </c>
      <c r="B3" s="230"/>
      <c r="C3" s="230"/>
      <c r="D3" s="230"/>
      <c r="E3" s="230"/>
      <c r="F3" s="230"/>
      <c r="G3" s="230"/>
      <c r="H3" s="22"/>
    </row>
    <row r="4" spans="1:8" s="21" customFormat="1" ht="9" customHeight="1">
      <c r="A4" s="23"/>
      <c r="B4" s="23"/>
      <c r="C4" s="23"/>
      <c r="D4" s="23"/>
      <c r="E4" s="24"/>
      <c r="F4" s="24"/>
      <c r="G4" s="24"/>
      <c r="H4" s="22"/>
    </row>
    <row r="5" spans="1:7" ht="15">
      <c r="A5" s="222" t="s">
        <v>2</v>
      </c>
      <c r="B5" s="243"/>
      <c r="C5" s="243"/>
      <c r="D5" s="243"/>
      <c r="E5" s="243"/>
      <c r="F5" s="243"/>
      <c r="G5" s="227"/>
    </row>
    <row r="6" spans="1:7" ht="15">
      <c r="A6" s="223" t="s">
        <v>116</v>
      </c>
      <c r="B6" s="244"/>
      <c r="C6" s="244"/>
      <c r="D6" s="244"/>
      <c r="E6" s="244"/>
      <c r="F6" s="244"/>
      <c r="G6" s="228"/>
    </row>
    <row r="7" spans="1:7" ht="15">
      <c r="A7" s="223" t="s">
        <v>32</v>
      </c>
      <c r="B7" s="244"/>
      <c r="C7" s="244"/>
      <c r="D7" s="244"/>
      <c r="E7" s="244"/>
      <c r="F7" s="244"/>
      <c r="G7" s="228"/>
    </row>
    <row r="8" spans="1:7" ht="15">
      <c r="A8" s="237" t="s">
        <v>33</v>
      </c>
      <c r="B8" s="238"/>
      <c r="C8" s="238"/>
      <c r="D8" s="238"/>
      <c r="E8" s="238"/>
      <c r="F8" s="238"/>
      <c r="G8" s="239"/>
    </row>
    <row r="9" spans="1:7" ht="15">
      <c r="A9" s="240" t="s">
        <v>34</v>
      </c>
      <c r="B9" s="241" t="s">
        <v>7</v>
      </c>
      <c r="C9" s="241"/>
      <c r="D9" s="241"/>
      <c r="E9" s="241"/>
      <c r="F9" s="241"/>
      <c r="G9" s="242" t="s">
        <v>35</v>
      </c>
    </row>
    <row r="10" spans="1:7" ht="22">
      <c r="A10" s="240"/>
      <c r="B10" s="56" t="s">
        <v>36</v>
      </c>
      <c r="C10" s="57" t="s">
        <v>117</v>
      </c>
      <c r="D10" s="58" t="s">
        <v>118</v>
      </c>
      <c r="E10" s="57" t="s">
        <v>37</v>
      </c>
      <c r="F10" s="59" t="s">
        <v>13</v>
      </c>
      <c r="G10" s="242"/>
    </row>
    <row r="11" spans="1:8" s="37" customFormat="1" ht="15">
      <c r="A11" s="60" t="s">
        <v>119</v>
      </c>
      <c r="B11" s="61">
        <v>23301306521</v>
      </c>
      <c r="C11" s="62">
        <v>46702153.45000005</v>
      </c>
      <c r="D11" s="61">
        <v>23348008674.449997</v>
      </c>
      <c r="E11" s="62">
        <v>5725202392.160001</v>
      </c>
      <c r="F11" s="61">
        <v>5376077623.5</v>
      </c>
      <c r="G11" s="62">
        <v>17622806282.28999</v>
      </c>
      <c r="H11" s="63"/>
    </row>
    <row r="12" spans="1:8" s="37" customFormat="1" ht="15">
      <c r="A12" s="64" t="s">
        <v>120</v>
      </c>
      <c r="B12" s="65">
        <v>17689747714.25</v>
      </c>
      <c r="C12" s="66">
        <v>13622714.019999854</v>
      </c>
      <c r="D12" s="65">
        <v>17703370428.27</v>
      </c>
      <c r="E12" s="66">
        <v>4404722406.570002</v>
      </c>
      <c r="F12" s="65">
        <v>4064419661.910001</v>
      </c>
      <c r="G12" s="66">
        <v>13298648021.699991</v>
      </c>
      <c r="H12" s="63"/>
    </row>
    <row r="13" spans="1:8" s="37" customFormat="1" ht="15">
      <c r="A13" s="67" t="s">
        <v>121</v>
      </c>
      <c r="B13" s="65">
        <v>17689747714.25</v>
      </c>
      <c r="C13" s="66">
        <v>13622714.019999854</v>
      </c>
      <c r="D13" s="65">
        <v>17703370428.27</v>
      </c>
      <c r="E13" s="66">
        <v>4404722406.570002</v>
      </c>
      <c r="F13" s="65">
        <v>4064419661.910001</v>
      </c>
      <c r="G13" s="66">
        <v>13298648021.699991</v>
      </c>
      <c r="H13" s="63"/>
    </row>
    <row r="14" spans="1:8" s="37" customFormat="1" ht="15">
      <c r="A14" s="68" t="s">
        <v>122</v>
      </c>
      <c r="B14" s="65">
        <v>17689747714.25</v>
      </c>
      <c r="C14" s="66">
        <v>13622714.019999854</v>
      </c>
      <c r="D14" s="65">
        <v>17703370428.27</v>
      </c>
      <c r="E14" s="66">
        <v>4404722406.570002</v>
      </c>
      <c r="F14" s="65">
        <v>4064419661.910001</v>
      </c>
      <c r="G14" s="66">
        <v>13298648021.699991</v>
      </c>
      <c r="H14" s="63"/>
    </row>
    <row r="15" spans="1:8" s="37" customFormat="1" ht="15">
      <c r="A15" s="69" t="s">
        <v>123</v>
      </c>
      <c r="B15" s="65">
        <v>16118862412.380003</v>
      </c>
      <c r="C15" s="66">
        <v>-27291566.23000014</v>
      </c>
      <c r="D15" s="65">
        <v>16091570846.150002</v>
      </c>
      <c r="E15" s="66">
        <v>3866986707.8600006</v>
      </c>
      <c r="F15" s="65">
        <v>3549682491.9599996</v>
      </c>
      <c r="G15" s="66">
        <v>12224584138.289995</v>
      </c>
      <c r="H15" s="63"/>
    </row>
    <row r="16" spans="1:8" s="37" customFormat="1" ht="15">
      <c r="A16" s="70" t="s">
        <v>124</v>
      </c>
      <c r="B16" s="65">
        <v>12033743450.11</v>
      </c>
      <c r="C16" s="66">
        <v>-27675782.120000124</v>
      </c>
      <c r="D16" s="65">
        <v>12006067667.99</v>
      </c>
      <c r="E16" s="66">
        <v>2539689317.2000003</v>
      </c>
      <c r="F16" s="65">
        <v>2364657962.05</v>
      </c>
      <c r="G16" s="66">
        <v>9466378350.789997</v>
      </c>
      <c r="H16" s="63"/>
    </row>
    <row r="17" spans="1:8" ht="15">
      <c r="A17" s="71" t="s">
        <v>125</v>
      </c>
      <c r="B17" s="72">
        <v>332654104.22</v>
      </c>
      <c r="C17" s="73">
        <v>375737.89999999944</v>
      </c>
      <c r="D17" s="72">
        <v>333029842.12</v>
      </c>
      <c r="E17" s="73">
        <v>83324145.08000001</v>
      </c>
      <c r="F17" s="72">
        <v>81747020.16000001</v>
      </c>
      <c r="G17" s="73">
        <v>249705697.03999996</v>
      </c>
      <c r="H17" s="63"/>
    </row>
    <row r="18" spans="1:8" ht="15">
      <c r="A18" s="71" t="s">
        <v>126</v>
      </c>
      <c r="B18" s="72">
        <v>101998990.24000001</v>
      </c>
      <c r="C18" s="73">
        <v>2962125.7800000003</v>
      </c>
      <c r="D18" s="72">
        <v>104961116.01999998</v>
      </c>
      <c r="E18" s="73">
        <v>16077694.61</v>
      </c>
      <c r="F18" s="72">
        <v>16077694.61</v>
      </c>
      <c r="G18" s="73">
        <v>88883421.41</v>
      </c>
      <c r="H18" s="63"/>
    </row>
    <row r="19" spans="1:8" ht="15">
      <c r="A19" s="71" t="s">
        <v>127</v>
      </c>
      <c r="B19" s="72">
        <v>353262043.07</v>
      </c>
      <c r="C19" s="73">
        <v>-344907039.86999995</v>
      </c>
      <c r="D19" s="72">
        <v>8355003.2</v>
      </c>
      <c r="E19" s="73">
        <v>7585118.66</v>
      </c>
      <c r="F19" s="72">
        <v>6815651.08</v>
      </c>
      <c r="G19" s="73">
        <v>769884.54</v>
      </c>
      <c r="H19" s="63"/>
    </row>
    <row r="20" spans="1:8" ht="15">
      <c r="A20" s="71" t="s">
        <v>128</v>
      </c>
      <c r="B20" s="72">
        <v>390814668.36</v>
      </c>
      <c r="C20" s="73">
        <v>36766336.62</v>
      </c>
      <c r="D20" s="72">
        <v>427581004.98</v>
      </c>
      <c r="E20" s="73">
        <v>31827414.360000003</v>
      </c>
      <c r="F20" s="72">
        <v>29163723.87</v>
      </c>
      <c r="G20" s="73">
        <v>395753590.62</v>
      </c>
      <c r="H20" s="63"/>
    </row>
    <row r="21" spans="1:8" ht="15">
      <c r="A21" s="71" t="s">
        <v>129</v>
      </c>
      <c r="B21" s="72">
        <v>217302756.51</v>
      </c>
      <c r="C21" s="73">
        <v>-5274798.3</v>
      </c>
      <c r="D21" s="72">
        <v>212027958.20999998</v>
      </c>
      <c r="E21" s="73">
        <v>25000</v>
      </c>
      <c r="F21" s="72">
        <v>25000</v>
      </c>
      <c r="G21" s="73">
        <v>212002958.20999998</v>
      </c>
      <c r="H21" s="63"/>
    </row>
    <row r="22" spans="1:8" ht="15">
      <c r="A22" s="71" t="s">
        <v>130</v>
      </c>
      <c r="B22" s="72">
        <v>568573276.8100001</v>
      </c>
      <c r="C22" s="73">
        <v>631654905.7399998</v>
      </c>
      <c r="D22" s="72">
        <v>1200228182.55</v>
      </c>
      <c r="E22" s="73">
        <v>689207939.5</v>
      </c>
      <c r="F22" s="72">
        <v>531303263.94999987</v>
      </c>
      <c r="G22" s="73">
        <v>511020243.04999995</v>
      </c>
      <c r="H22" s="63"/>
    </row>
    <row r="23" spans="1:8" ht="15">
      <c r="A23" s="71" t="s">
        <v>131</v>
      </c>
      <c r="B23" s="72">
        <v>161596859.88000008</v>
      </c>
      <c r="C23" s="73">
        <v>1041751.9299999999</v>
      </c>
      <c r="D23" s="72">
        <v>162638611.81000003</v>
      </c>
      <c r="E23" s="73">
        <v>14022321.52</v>
      </c>
      <c r="F23" s="72">
        <v>13926219</v>
      </c>
      <c r="G23" s="73">
        <v>148616290.29000002</v>
      </c>
      <c r="H23" s="63"/>
    </row>
    <row r="24" spans="1:8" ht="15">
      <c r="A24" s="71" t="s">
        <v>132</v>
      </c>
      <c r="B24" s="72">
        <v>357180266.61</v>
      </c>
      <c r="C24" s="73">
        <v>-190687944.43999997</v>
      </c>
      <c r="D24" s="72">
        <v>166492322.17000005</v>
      </c>
      <c r="E24" s="73">
        <v>62919676.68</v>
      </c>
      <c r="F24" s="72">
        <v>62891836.68</v>
      </c>
      <c r="G24" s="73">
        <v>103572645.48999995</v>
      </c>
      <c r="H24" s="63"/>
    </row>
    <row r="25" spans="1:8" ht="15">
      <c r="A25" s="71" t="s">
        <v>133</v>
      </c>
      <c r="B25" s="72">
        <v>2759155197.170001</v>
      </c>
      <c r="C25" s="73">
        <v>-34240552.97999999</v>
      </c>
      <c r="D25" s="72">
        <v>2724914644.1900005</v>
      </c>
      <c r="E25" s="73">
        <v>385626390.13</v>
      </c>
      <c r="F25" s="72">
        <v>384752663.74</v>
      </c>
      <c r="G25" s="73">
        <v>2339288254.0600004</v>
      </c>
      <c r="H25" s="63"/>
    </row>
    <row r="26" spans="1:8" ht="15">
      <c r="A26" s="71" t="s">
        <v>134</v>
      </c>
      <c r="B26" s="72">
        <v>3668827333.649999</v>
      </c>
      <c r="C26" s="73">
        <v>-131548256.84</v>
      </c>
      <c r="D26" s="72">
        <v>3537279076.8099995</v>
      </c>
      <c r="E26" s="73">
        <v>986659724.4700001</v>
      </c>
      <c r="F26" s="72">
        <v>986585071.8500001</v>
      </c>
      <c r="G26" s="73">
        <v>2550619352.34</v>
      </c>
      <c r="H26" s="63"/>
    </row>
    <row r="27" spans="1:8" ht="15">
      <c r="A27" s="71" t="s">
        <v>135</v>
      </c>
      <c r="B27" s="72">
        <v>72121979.57000001</v>
      </c>
      <c r="C27" s="73">
        <v>476769.23</v>
      </c>
      <c r="D27" s="72">
        <v>72598748.80000001</v>
      </c>
      <c r="E27" s="73">
        <v>9740698.129999999</v>
      </c>
      <c r="F27" s="72">
        <v>9740698.129999999</v>
      </c>
      <c r="G27" s="73">
        <v>62858050.67</v>
      </c>
      <c r="H27" s="63"/>
    </row>
    <row r="28" spans="1:8" ht="15">
      <c r="A28" s="71" t="s">
        <v>136</v>
      </c>
      <c r="B28" s="72">
        <v>1394337586.6499996</v>
      </c>
      <c r="C28" s="73">
        <v>-174812.73</v>
      </c>
      <c r="D28" s="72">
        <v>1394162773.9199998</v>
      </c>
      <c r="E28" s="73">
        <v>77263184.64</v>
      </c>
      <c r="F28" s="72">
        <v>77263184.64</v>
      </c>
      <c r="G28" s="73">
        <v>1316899589.2799995</v>
      </c>
      <c r="H28" s="63"/>
    </row>
    <row r="29" spans="1:8" ht="15">
      <c r="A29" s="71" t="s">
        <v>137</v>
      </c>
      <c r="B29" s="72">
        <v>91831258.33999999</v>
      </c>
      <c r="C29" s="73">
        <v>50000000</v>
      </c>
      <c r="D29" s="72">
        <v>141831258.34000003</v>
      </c>
      <c r="E29" s="73">
        <v>4377339.3</v>
      </c>
      <c r="F29" s="72">
        <v>4377339.3</v>
      </c>
      <c r="G29" s="73">
        <v>137453919.04</v>
      </c>
      <c r="H29" s="63"/>
    </row>
    <row r="30" spans="1:8" ht="15">
      <c r="A30" s="71" t="s">
        <v>138</v>
      </c>
      <c r="B30" s="72">
        <v>191876502.10000005</v>
      </c>
      <c r="C30" s="73">
        <v>1155270.1600000004</v>
      </c>
      <c r="D30" s="72">
        <v>193031772.26000002</v>
      </c>
      <c r="E30" s="73">
        <v>39467119.620000005</v>
      </c>
      <c r="F30" s="72">
        <v>28797060.82000001</v>
      </c>
      <c r="G30" s="73">
        <v>153564652.64</v>
      </c>
      <c r="H30" s="63"/>
    </row>
    <row r="31" spans="1:8" ht="15">
      <c r="A31" s="71" t="s">
        <v>139</v>
      </c>
      <c r="B31" s="72">
        <v>398272337.02</v>
      </c>
      <c r="C31" s="73">
        <v>384811.54000000004</v>
      </c>
      <c r="D31" s="72">
        <v>398657148.56</v>
      </c>
      <c r="E31" s="73">
        <v>11072206.04</v>
      </c>
      <c r="F31" s="72">
        <v>11027560.44</v>
      </c>
      <c r="G31" s="73">
        <v>387584942.52</v>
      </c>
      <c r="H31" s="63"/>
    </row>
    <row r="32" spans="1:8" ht="15">
      <c r="A32" s="71" t="s">
        <v>140</v>
      </c>
      <c r="B32" s="72">
        <v>70012228.73</v>
      </c>
      <c r="C32" s="73">
        <v>0</v>
      </c>
      <c r="D32" s="72">
        <v>70012228.73</v>
      </c>
      <c r="E32" s="73">
        <v>8117908.49</v>
      </c>
      <c r="F32" s="72">
        <v>8098420.49</v>
      </c>
      <c r="G32" s="73">
        <v>61894320.24000002</v>
      </c>
      <c r="H32" s="63"/>
    </row>
    <row r="33" spans="1:8" ht="15">
      <c r="A33" s="71" t="s">
        <v>141</v>
      </c>
      <c r="B33" s="72">
        <v>54780882.34</v>
      </c>
      <c r="C33" s="73">
        <v>0</v>
      </c>
      <c r="D33" s="72">
        <v>54780882.34</v>
      </c>
      <c r="E33" s="73">
        <v>5223599.6</v>
      </c>
      <c r="F33" s="72">
        <v>5008550.68</v>
      </c>
      <c r="G33" s="73">
        <v>49557282.74</v>
      </c>
      <c r="H33" s="63"/>
    </row>
    <row r="34" spans="1:8" ht="15">
      <c r="A34" s="71" t="s">
        <v>142</v>
      </c>
      <c r="B34" s="72">
        <v>136926050.32</v>
      </c>
      <c r="C34" s="73">
        <v>-44982820.99999999</v>
      </c>
      <c r="D34" s="72">
        <v>91943229.32000001</v>
      </c>
      <c r="E34" s="73">
        <v>8136382.89</v>
      </c>
      <c r="F34" s="72">
        <v>8114574.89</v>
      </c>
      <c r="G34" s="73">
        <v>83806846.42999999</v>
      </c>
      <c r="H34" s="63"/>
    </row>
    <row r="35" spans="1:8" ht="15">
      <c r="A35" s="71" t="s">
        <v>143</v>
      </c>
      <c r="B35" s="72">
        <v>42982787.220000006</v>
      </c>
      <c r="C35" s="73">
        <v>2935.3199999998906</v>
      </c>
      <c r="D35" s="72">
        <v>42985722.54000002</v>
      </c>
      <c r="E35" s="73">
        <v>4160196.15</v>
      </c>
      <c r="F35" s="72">
        <v>4160196.15</v>
      </c>
      <c r="G35" s="73">
        <v>38825526.39</v>
      </c>
      <c r="H35" s="63"/>
    </row>
    <row r="36" spans="1:8" ht="15">
      <c r="A36" s="71" t="s">
        <v>144</v>
      </c>
      <c r="B36" s="72">
        <v>44269344.36999999</v>
      </c>
      <c r="C36" s="73">
        <v>-2.9103830456733704E-11</v>
      </c>
      <c r="D36" s="72">
        <v>44269344.36999999</v>
      </c>
      <c r="E36" s="73">
        <v>2308033.96</v>
      </c>
      <c r="F36" s="72">
        <v>2308033.96</v>
      </c>
      <c r="G36" s="73">
        <v>41961310.41</v>
      </c>
      <c r="H36" s="63"/>
    </row>
    <row r="37" spans="1:8" ht="15">
      <c r="A37" s="71" t="s">
        <v>145</v>
      </c>
      <c r="B37" s="72">
        <v>73254816.25</v>
      </c>
      <c r="C37" s="73">
        <v>2862443.7</v>
      </c>
      <c r="D37" s="72">
        <v>76117259.95</v>
      </c>
      <c r="E37" s="73">
        <v>21888814.08</v>
      </c>
      <c r="F37" s="72">
        <v>21888814.08</v>
      </c>
      <c r="G37" s="73">
        <v>54228445.870000005</v>
      </c>
      <c r="H37" s="63"/>
    </row>
    <row r="38" spans="1:8" ht="15">
      <c r="A38" s="71" t="s">
        <v>146</v>
      </c>
      <c r="B38" s="72">
        <v>310701730.99000007</v>
      </c>
      <c r="C38" s="73">
        <v>-5000000</v>
      </c>
      <c r="D38" s="72">
        <v>305701730.99000007</v>
      </c>
      <c r="E38" s="73">
        <v>26827067.28</v>
      </c>
      <c r="F38" s="72">
        <v>26827067.28</v>
      </c>
      <c r="G38" s="73">
        <v>278874663.71</v>
      </c>
      <c r="H38" s="63"/>
    </row>
    <row r="39" spans="1:8" ht="15">
      <c r="A39" s="71" t="s">
        <v>147</v>
      </c>
      <c r="B39" s="72">
        <v>126512921.65</v>
      </c>
      <c r="C39" s="73">
        <v>0</v>
      </c>
      <c r="D39" s="72">
        <v>126512921.65</v>
      </c>
      <c r="E39" s="73">
        <v>27840009.69</v>
      </c>
      <c r="F39" s="72">
        <v>27794263.930000003</v>
      </c>
      <c r="G39" s="73">
        <v>98672911.95999998</v>
      </c>
      <c r="H39" s="63"/>
    </row>
    <row r="40" spans="1:8" ht="15">
      <c r="A40" s="71" t="s">
        <v>148</v>
      </c>
      <c r="B40" s="72">
        <v>18607920.519999996</v>
      </c>
      <c r="C40" s="73">
        <v>1457356.1199999992</v>
      </c>
      <c r="D40" s="72">
        <v>20065276.640000004</v>
      </c>
      <c r="E40" s="73">
        <v>4293899.66</v>
      </c>
      <c r="F40" s="72">
        <v>4291211.66</v>
      </c>
      <c r="G40" s="73">
        <v>15771376.979999999</v>
      </c>
      <c r="H40" s="63"/>
    </row>
    <row r="41" spans="1:8" ht="15">
      <c r="A41" s="71" t="s">
        <v>149</v>
      </c>
      <c r="B41" s="72">
        <v>11591110.839999998</v>
      </c>
      <c r="C41" s="73">
        <v>-2.9103830456733704E-11</v>
      </c>
      <c r="D41" s="72">
        <v>11591110.839999998</v>
      </c>
      <c r="E41" s="73">
        <v>2828543.4600000004</v>
      </c>
      <c r="F41" s="72">
        <v>2803951.4600000004</v>
      </c>
      <c r="G41" s="73">
        <v>8762567.379999999</v>
      </c>
      <c r="H41" s="63"/>
    </row>
    <row r="42" spans="1:8" ht="15">
      <c r="A42" s="71" t="s">
        <v>150</v>
      </c>
      <c r="B42" s="72">
        <v>5382879.4</v>
      </c>
      <c r="C42" s="73">
        <v>-3.637978807091713E-12</v>
      </c>
      <c r="D42" s="72">
        <v>5382879.4</v>
      </c>
      <c r="E42" s="73">
        <v>1228638.2999999998</v>
      </c>
      <c r="F42" s="72">
        <v>1228638.2999999998</v>
      </c>
      <c r="G42" s="73">
        <v>4154241.099999999</v>
      </c>
      <c r="H42" s="63"/>
    </row>
    <row r="43" spans="1:8" ht="23" customHeight="1">
      <c r="A43" s="74" t="s">
        <v>151</v>
      </c>
      <c r="B43" s="72">
        <v>12523896.450000003</v>
      </c>
      <c r="C43" s="73">
        <v>1.4551915228366852E-11</v>
      </c>
      <c r="D43" s="72">
        <v>12523896.450000001</v>
      </c>
      <c r="E43" s="73">
        <v>2886349.3899999997</v>
      </c>
      <c r="F43" s="72">
        <v>2886349.3899999997</v>
      </c>
      <c r="G43" s="73">
        <v>9637547.060000002</v>
      </c>
      <c r="H43" s="63"/>
    </row>
    <row r="44" spans="1:8" ht="15">
      <c r="A44" s="71" t="s">
        <v>152</v>
      </c>
      <c r="B44" s="72">
        <v>33671611.580000006</v>
      </c>
      <c r="C44" s="73">
        <v>-5.820766091346741E-11</v>
      </c>
      <c r="D44" s="72">
        <v>33671611.580000006</v>
      </c>
      <c r="E44" s="73">
        <v>1098159.34</v>
      </c>
      <c r="F44" s="72">
        <v>1098159.34</v>
      </c>
      <c r="G44" s="73">
        <v>32573452.240000006</v>
      </c>
      <c r="H44" s="63"/>
    </row>
    <row r="45" spans="1:8" ht="15">
      <c r="A45" s="71" t="s">
        <v>153</v>
      </c>
      <c r="B45" s="72">
        <v>32720109.249999996</v>
      </c>
      <c r="C45" s="73">
        <v>0</v>
      </c>
      <c r="D45" s="72">
        <v>32720109.249999996</v>
      </c>
      <c r="E45" s="73">
        <v>3655742.17</v>
      </c>
      <c r="F45" s="72">
        <v>3655742.17</v>
      </c>
      <c r="G45" s="73">
        <v>29064367.08</v>
      </c>
      <c r="H45" s="63"/>
    </row>
    <row r="46" spans="1:8" ht="15">
      <c r="A46" s="75"/>
      <c r="B46" s="72"/>
      <c r="C46" s="73"/>
      <c r="D46" s="72"/>
      <c r="E46" s="73"/>
      <c r="F46" s="72"/>
      <c r="G46" s="73"/>
      <c r="H46" s="63"/>
    </row>
    <row r="47" spans="1:8" ht="15">
      <c r="A47" s="70" t="s">
        <v>154</v>
      </c>
      <c r="B47" s="65">
        <v>679201685.86</v>
      </c>
      <c r="C47" s="66">
        <v>0</v>
      </c>
      <c r="D47" s="65">
        <v>679201685.86</v>
      </c>
      <c r="E47" s="66">
        <v>228393672.96</v>
      </c>
      <c r="F47" s="65">
        <v>222955338.91000003</v>
      </c>
      <c r="G47" s="66">
        <v>450808012.9</v>
      </c>
      <c r="H47" s="63"/>
    </row>
    <row r="48" spans="1:8" s="37" customFormat="1" ht="15">
      <c r="A48" s="71" t="s">
        <v>155</v>
      </c>
      <c r="B48" s="72">
        <v>542959316.24</v>
      </c>
      <c r="C48" s="73">
        <v>0</v>
      </c>
      <c r="D48" s="72">
        <v>542959316.24</v>
      </c>
      <c r="E48" s="73">
        <v>174569838.24</v>
      </c>
      <c r="F48" s="72">
        <v>174569838.24</v>
      </c>
      <c r="G48" s="73">
        <v>368389478</v>
      </c>
      <c r="H48" s="63"/>
    </row>
    <row r="49" spans="1:8" ht="15">
      <c r="A49" s="71" t="s">
        <v>156</v>
      </c>
      <c r="B49" s="72">
        <v>136242369.62</v>
      </c>
      <c r="C49" s="73">
        <v>0</v>
      </c>
      <c r="D49" s="72">
        <v>136242369.62</v>
      </c>
      <c r="E49" s="73">
        <v>53823834.72</v>
      </c>
      <c r="F49" s="72">
        <v>48385500.67</v>
      </c>
      <c r="G49" s="73">
        <v>82418534.9</v>
      </c>
      <c r="H49" s="63"/>
    </row>
    <row r="50" spans="1:8" ht="15">
      <c r="A50" s="75"/>
      <c r="B50" s="72">
        <v>0</v>
      </c>
      <c r="C50" s="73">
        <v>0</v>
      </c>
      <c r="D50" s="72">
        <v>0</v>
      </c>
      <c r="E50" s="73">
        <v>0</v>
      </c>
      <c r="F50" s="72">
        <v>0</v>
      </c>
      <c r="G50" s="73">
        <v>0</v>
      </c>
      <c r="H50" s="63"/>
    </row>
    <row r="51" spans="1:8" ht="15">
      <c r="A51" s="70" t="s">
        <v>157</v>
      </c>
      <c r="B51" s="65">
        <v>822732744.38</v>
      </c>
      <c r="C51" s="66">
        <v>-4551240</v>
      </c>
      <c r="D51" s="65">
        <v>818181504.38</v>
      </c>
      <c r="E51" s="66">
        <v>271910914.8</v>
      </c>
      <c r="F51" s="65">
        <v>237922050.45</v>
      </c>
      <c r="G51" s="66">
        <v>546270589.5799999</v>
      </c>
      <c r="H51" s="63"/>
    </row>
    <row r="52" spans="1:8" s="37" customFormat="1" ht="15">
      <c r="A52" s="71" t="s">
        <v>158</v>
      </c>
      <c r="B52" s="72">
        <v>822732744.38</v>
      </c>
      <c r="C52" s="73">
        <v>-4551240</v>
      </c>
      <c r="D52" s="72">
        <v>818181504.38</v>
      </c>
      <c r="E52" s="73">
        <v>271910914.8</v>
      </c>
      <c r="F52" s="72">
        <v>237922050.45</v>
      </c>
      <c r="G52" s="73">
        <v>546270589.5799999</v>
      </c>
      <c r="H52" s="63"/>
    </row>
    <row r="53" spans="1:8" ht="15">
      <c r="A53" s="75"/>
      <c r="B53" s="72"/>
      <c r="C53" s="73"/>
      <c r="D53" s="72"/>
      <c r="E53" s="73"/>
      <c r="F53" s="72"/>
      <c r="G53" s="73"/>
      <c r="H53" s="63"/>
    </row>
    <row r="54" spans="1:8" ht="15">
      <c r="A54" s="70" t="s">
        <v>159</v>
      </c>
      <c r="B54" s="65">
        <v>2583184532.03</v>
      </c>
      <c r="C54" s="66">
        <v>4935455.889999987</v>
      </c>
      <c r="D54" s="65">
        <v>2588119987.92</v>
      </c>
      <c r="E54" s="66">
        <v>826992802.9</v>
      </c>
      <c r="F54" s="65">
        <v>724147140.5500001</v>
      </c>
      <c r="G54" s="66">
        <v>1761127185.02</v>
      </c>
      <c r="H54" s="63"/>
    </row>
    <row r="55" spans="1:8" s="37" customFormat="1" ht="15">
      <c r="A55" s="71" t="s">
        <v>160</v>
      </c>
      <c r="B55" s="72">
        <v>82340404.62</v>
      </c>
      <c r="C55" s="73">
        <v>1.1641532182693481E-09</v>
      </c>
      <c r="D55" s="72">
        <v>82340404.62</v>
      </c>
      <c r="E55" s="73">
        <v>29417717.89</v>
      </c>
      <c r="F55" s="72">
        <v>24015950</v>
      </c>
      <c r="G55" s="73">
        <v>52922686.730000004</v>
      </c>
      <c r="H55" s="63"/>
    </row>
    <row r="56" spans="1:8" ht="15">
      <c r="A56" s="71" t="s">
        <v>161</v>
      </c>
      <c r="B56" s="72">
        <v>1300262374.11</v>
      </c>
      <c r="C56" s="73">
        <v>4917005.889999986</v>
      </c>
      <c r="D56" s="72">
        <v>1305179380</v>
      </c>
      <c r="E56" s="73">
        <v>400351722.41</v>
      </c>
      <c r="F56" s="72">
        <v>345258738.74</v>
      </c>
      <c r="G56" s="73">
        <v>904827657.5899999</v>
      </c>
      <c r="H56" s="63"/>
    </row>
    <row r="57" spans="1:8" ht="23" customHeight="1">
      <c r="A57" s="74" t="s">
        <v>162</v>
      </c>
      <c r="B57" s="72">
        <v>15348159.38</v>
      </c>
      <c r="C57" s="73">
        <v>0</v>
      </c>
      <c r="D57" s="72">
        <v>15348159.38</v>
      </c>
      <c r="E57" s="73">
        <v>4562318.48</v>
      </c>
      <c r="F57" s="72">
        <v>3918641.17</v>
      </c>
      <c r="G57" s="73">
        <v>10785840.9</v>
      </c>
      <c r="H57" s="63"/>
    </row>
    <row r="58" spans="1:8" ht="15">
      <c r="A58" s="71" t="s">
        <v>163</v>
      </c>
      <c r="B58" s="72">
        <v>290917489.76</v>
      </c>
      <c r="C58" s="73">
        <v>0</v>
      </c>
      <c r="D58" s="72">
        <v>290917489.76</v>
      </c>
      <c r="E58" s="73">
        <v>95996490.17</v>
      </c>
      <c r="F58" s="72">
        <v>91283203.16</v>
      </c>
      <c r="G58" s="73">
        <v>194920999.58999997</v>
      </c>
      <c r="H58" s="63"/>
    </row>
    <row r="59" spans="1:8" s="37" customFormat="1" ht="15">
      <c r="A59" s="71" t="s">
        <v>164</v>
      </c>
      <c r="B59" s="72">
        <v>100896886.87</v>
      </c>
      <c r="C59" s="73">
        <v>18450</v>
      </c>
      <c r="D59" s="72">
        <v>100915336.87</v>
      </c>
      <c r="E59" s="73">
        <v>28993761.529999997</v>
      </c>
      <c r="F59" s="72">
        <v>24140741.18</v>
      </c>
      <c r="G59" s="73">
        <v>71921575.34</v>
      </c>
      <c r="H59" s="63"/>
    </row>
    <row r="60" spans="1:8" s="37" customFormat="1" ht="15">
      <c r="A60" s="71" t="s">
        <v>165</v>
      </c>
      <c r="B60" s="72">
        <v>93071314.53</v>
      </c>
      <c r="C60" s="73">
        <v>0</v>
      </c>
      <c r="D60" s="72">
        <v>93071314.53</v>
      </c>
      <c r="E60" s="73">
        <v>34221491.54</v>
      </c>
      <c r="F60" s="72">
        <v>31261728.03</v>
      </c>
      <c r="G60" s="73">
        <v>58849822.99</v>
      </c>
      <c r="H60" s="63"/>
    </row>
    <row r="61" spans="1:8" ht="15">
      <c r="A61" s="71" t="s">
        <v>166</v>
      </c>
      <c r="B61" s="72">
        <v>700347902.76</v>
      </c>
      <c r="C61" s="73">
        <v>0</v>
      </c>
      <c r="D61" s="72">
        <v>700347902.76</v>
      </c>
      <c r="E61" s="73">
        <v>233449300.88</v>
      </c>
      <c r="F61" s="72">
        <v>204268138.27</v>
      </c>
      <c r="G61" s="73">
        <v>466898601.88</v>
      </c>
      <c r="H61" s="63"/>
    </row>
    <row r="62" spans="1:8" ht="15">
      <c r="A62" s="75"/>
      <c r="B62" s="72"/>
      <c r="C62" s="73"/>
      <c r="D62" s="72"/>
      <c r="E62" s="73"/>
      <c r="F62" s="72"/>
      <c r="G62" s="73"/>
      <c r="H62" s="63"/>
    </row>
    <row r="63" spans="1:8" ht="23" customHeight="1">
      <c r="A63" s="76" t="s">
        <v>167</v>
      </c>
      <c r="B63" s="65">
        <v>1570885301.8700001</v>
      </c>
      <c r="C63" s="66">
        <v>40914280.25</v>
      </c>
      <c r="D63" s="65">
        <v>1611799582.1200001</v>
      </c>
      <c r="E63" s="66">
        <v>537735698.7099999</v>
      </c>
      <c r="F63" s="65">
        <v>514737169.95</v>
      </c>
      <c r="G63" s="66">
        <v>1074063883.41</v>
      </c>
      <c r="H63" s="63"/>
    </row>
    <row r="64" spans="1:8" ht="15">
      <c r="A64" s="70" t="s">
        <v>168</v>
      </c>
      <c r="B64" s="65">
        <v>1570885301.8700001</v>
      </c>
      <c r="C64" s="66">
        <v>40914280.25</v>
      </c>
      <c r="D64" s="65">
        <v>1611799582.1200001</v>
      </c>
      <c r="E64" s="66">
        <v>537735698.7099999</v>
      </c>
      <c r="F64" s="65">
        <v>514737169.95</v>
      </c>
      <c r="G64" s="66">
        <v>1074063883.41</v>
      </c>
      <c r="H64" s="63"/>
    </row>
    <row r="65" spans="1:8" s="37" customFormat="1" ht="15">
      <c r="A65" s="71" t="s">
        <v>169</v>
      </c>
      <c r="B65" s="72">
        <v>47508044.260000005</v>
      </c>
      <c r="C65" s="73">
        <v>2.3283064365386963E-10</v>
      </c>
      <c r="D65" s="72">
        <v>47508044.260000005</v>
      </c>
      <c r="E65" s="73">
        <v>13431412.23</v>
      </c>
      <c r="F65" s="72">
        <v>13431412.23</v>
      </c>
      <c r="G65" s="73">
        <v>34076632.03</v>
      </c>
      <c r="H65" s="63"/>
    </row>
    <row r="66" spans="1:8" s="37" customFormat="1" ht="15">
      <c r="A66" s="71" t="s">
        <v>170</v>
      </c>
      <c r="B66" s="72">
        <v>25909042.53</v>
      </c>
      <c r="C66" s="73">
        <v>0</v>
      </c>
      <c r="D66" s="72">
        <v>25909042.53</v>
      </c>
      <c r="E66" s="73">
        <v>7469842.05</v>
      </c>
      <c r="F66" s="72">
        <v>7469842.05</v>
      </c>
      <c r="G66" s="73">
        <v>18439200.48</v>
      </c>
      <c r="H66" s="63"/>
    </row>
    <row r="67" spans="1:8" ht="15">
      <c r="A67" s="77" t="s">
        <v>171</v>
      </c>
      <c r="B67" s="78">
        <v>26101451.759999998</v>
      </c>
      <c r="C67" s="79">
        <v>0</v>
      </c>
      <c r="D67" s="78">
        <v>26101451.759999998</v>
      </c>
      <c r="E67" s="79">
        <v>7701541.390000001</v>
      </c>
      <c r="F67" s="78">
        <v>7701541.390000001</v>
      </c>
      <c r="G67" s="79">
        <v>18399910.37</v>
      </c>
      <c r="H67" s="63"/>
    </row>
    <row r="68" spans="1:8" ht="15">
      <c r="A68" s="71" t="s">
        <v>172</v>
      </c>
      <c r="B68" s="72">
        <v>8902619.850000001</v>
      </c>
      <c r="C68" s="73">
        <v>0</v>
      </c>
      <c r="D68" s="72">
        <v>8902619.850000001</v>
      </c>
      <c r="E68" s="73">
        <v>2805396.1100000003</v>
      </c>
      <c r="F68" s="72">
        <v>2805396.1100000003</v>
      </c>
      <c r="G68" s="73">
        <v>6097223.74</v>
      </c>
      <c r="H68" s="63"/>
    </row>
    <row r="69" spans="1:8" ht="15">
      <c r="A69" s="71" t="s">
        <v>173</v>
      </c>
      <c r="B69" s="72">
        <v>35142295.18</v>
      </c>
      <c r="C69" s="73">
        <v>-2.3865140974521637E-09</v>
      </c>
      <c r="D69" s="72">
        <v>35142295.18</v>
      </c>
      <c r="E69" s="73">
        <v>8585512.93</v>
      </c>
      <c r="F69" s="72">
        <v>8585512.93</v>
      </c>
      <c r="G69" s="73">
        <v>26556782.25</v>
      </c>
      <c r="H69" s="63"/>
    </row>
    <row r="70" spans="1:8" ht="15">
      <c r="A70" s="71" t="s">
        <v>174</v>
      </c>
      <c r="B70" s="72">
        <v>25713291.26</v>
      </c>
      <c r="C70" s="73">
        <v>1.3969838619232178E-09</v>
      </c>
      <c r="D70" s="72">
        <v>25713291.259999998</v>
      </c>
      <c r="E70" s="73">
        <v>8283025.1899999995</v>
      </c>
      <c r="F70" s="72">
        <v>8283025.1899999995</v>
      </c>
      <c r="G70" s="73">
        <v>17430266.07</v>
      </c>
      <c r="H70" s="63"/>
    </row>
    <row r="71" spans="1:8" ht="15">
      <c r="A71" s="71" t="s">
        <v>175</v>
      </c>
      <c r="B71" s="72">
        <v>4064065.7699999996</v>
      </c>
      <c r="C71" s="73">
        <v>0</v>
      </c>
      <c r="D71" s="72">
        <v>4064065.7699999996</v>
      </c>
      <c r="E71" s="73">
        <v>1109832.7000000002</v>
      </c>
      <c r="F71" s="72">
        <v>1109832.7000000002</v>
      </c>
      <c r="G71" s="73">
        <v>2954233.07</v>
      </c>
      <c r="H71" s="63"/>
    </row>
    <row r="72" spans="1:8" ht="15">
      <c r="A72" s="71" t="s">
        <v>176</v>
      </c>
      <c r="B72" s="72">
        <v>6032062.77</v>
      </c>
      <c r="C72" s="73">
        <v>-4.656612873077393E-10</v>
      </c>
      <c r="D72" s="72">
        <v>6032062.77</v>
      </c>
      <c r="E72" s="73">
        <v>2291429.48</v>
      </c>
      <c r="F72" s="72">
        <v>2291429.48</v>
      </c>
      <c r="G72" s="73">
        <v>3740633.2899999996</v>
      </c>
      <c r="H72" s="63"/>
    </row>
    <row r="73" spans="1:8" ht="15">
      <c r="A73" s="71" t="s">
        <v>177</v>
      </c>
      <c r="B73" s="72">
        <v>26000000</v>
      </c>
      <c r="C73" s="73">
        <v>15157439.7</v>
      </c>
      <c r="D73" s="72">
        <v>41157439.7</v>
      </c>
      <c r="E73" s="73">
        <v>33794918.08</v>
      </c>
      <c r="F73" s="72">
        <v>31644918.08</v>
      </c>
      <c r="G73" s="73">
        <v>7362521.619999999</v>
      </c>
      <c r="H73" s="63"/>
    </row>
    <row r="74" spans="1:8" ht="15">
      <c r="A74" s="71" t="s">
        <v>178</v>
      </c>
      <c r="B74" s="72">
        <v>15000000</v>
      </c>
      <c r="C74" s="73">
        <v>780000</v>
      </c>
      <c r="D74" s="72">
        <v>15780000</v>
      </c>
      <c r="E74" s="73">
        <v>5280000</v>
      </c>
      <c r="F74" s="72">
        <v>4280000</v>
      </c>
      <c r="G74" s="73">
        <v>10500000</v>
      </c>
      <c r="H74" s="63"/>
    </row>
    <row r="75" spans="1:8" ht="15">
      <c r="A75" s="71" t="s">
        <v>179</v>
      </c>
      <c r="B75" s="72">
        <v>306240647.07</v>
      </c>
      <c r="C75" s="73">
        <v>10121784.26</v>
      </c>
      <c r="D75" s="72">
        <v>316362431.33</v>
      </c>
      <c r="E75" s="73">
        <v>108846976.58</v>
      </c>
      <c r="F75" s="72">
        <v>97975976.58</v>
      </c>
      <c r="G75" s="73">
        <v>207515454.75</v>
      </c>
      <c r="H75" s="63"/>
    </row>
    <row r="76" spans="1:8" ht="15">
      <c r="A76" s="74" t="s">
        <v>180</v>
      </c>
      <c r="B76" s="72">
        <v>11519675.66</v>
      </c>
      <c r="C76" s="73">
        <v>-4.656612873077393E-10</v>
      </c>
      <c r="D76" s="72">
        <v>11519675.66</v>
      </c>
      <c r="E76" s="73">
        <v>4816788.859999999</v>
      </c>
      <c r="F76" s="72">
        <v>3199909.86</v>
      </c>
      <c r="G76" s="73">
        <v>6702886.800000001</v>
      </c>
      <c r="H76" s="63"/>
    </row>
    <row r="77" spans="1:8" ht="23" customHeight="1">
      <c r="A77" s="74" t="s">
        <v>181</v>
      </c>
      <c r="B77" s="72">
        <v>48451489.3</v>
      </c>
      <c r="C77" s="73">
        <v>0</v>
      </c>
      <c r="D77" s="72">
        <v>48451489.3</v>
      </c>
      <c r="E77" s="73">
        <v>21335808.32</v>
      </c>
      <c r="F77" s="72">
        <v>21335808.32</v>
      </c>
      <c r="G77" s="73">
        <v>27115680.98</v>
      </c>
      <c r="H77" s="63"/>
    </row>
    <row r="78" spans="1:8" ht="15">
      <c r="A78" s="71" t="s">
        <v>182</v>
      </c>
      <c r="B78" s="72">
        <v>84484812.06</v>
      </c>
      <c r="C78" s="73">
        <v>0</v>
      </c>
      <c r="D78" s="72">
        <v>84484812.06</v>
      </c>
      <c r="E78" s="73">
        <v>19680270.759999998</v>
      </c>
      <c r="F78" s="72">
        <v>19680270.759999998</v>
      </c>
      <c r="G78" s="73">
        <v>64804541.3</v>
      </c>
      <c r="H78" s="63"/>
    </row>
    <row r="79" spans="1:8" ht="15">
      <c r="A79" s="71" t="s">
        <v>183</v>
      </c>
      <c r="B79" s="72">
        <v>28339610.42</v>
      </c>
      <c r="C79" s="73">
        <v>0</v>
      </c>
      <c r="D79" s="72">
        <v>28339610.42</v>
      </c>
      <c r="E79" s="73">
        <v>12643789.56</v>
      </c>
      <c r="F79" s="72">
        <v>11193789.56</v>
      </c>
      <c r="G79" s="73">
        <v>15695820.86</v>
      </c>
      <c r="H79" s="63"/>
    </row>
    <row r="80" spans="1:8" ht="15">
      <c r="A80" s="71" t="s">
        <v>184</v>
      </c>
      <c r="B80" s="72">
        <v>4613808.32</v>
      </c>
      <c r="C80" s="73">
        <v>-7.275957614183426E-12</v>
      </c>
      <c r="D80" s="72">
        <v>4613808.32</v>
      </c>
      <c r="E80" s="73">
        <v>1350798.13</v>
      </c>
      <c r="F80" s="72">
        <v>1350798.13</v>
      </c>
      <c r="G80" s="73">
        <v>3263010.19</v>
      </c>
      <c r="H80" s="63"/>
    </row>
    <row r="81" spans="1:8" ht="15">
      <c r="A81" s="71" t="s">
        <v>185</v>
      </c>
      <c r="B81" s="72">
        <v>7700597.84</v>
      </c>
      <c r="C81" s="73">
        <v>0</v>
      </c>
      <c r="D81" s="72">
        <v>7700597.84</v>
      </c>
      <c r="E81" s="73">
        <v>1591718.5</v>
      </c>
      <c r="F81" s="72">
        <v>1591718.5</v>
      </c>
      <c r="G81" s="73">
        <v>6108879.34</v>
      </c>
      <c r="H81" s="63"/>
    </row>
    <row r="82" spans="1:8" ht="15">
      <c r="A82" s="71" t="s">
        <v>186</v>
      </c>
      <c r="B82" s="72">
        <v>5545129.5600000005</v>
      </c>
      <c r="C82" s="73">
        <v>0</v>
      </c>
      <c r="D82" s="72">
        <v>5545129.5600000005</v>
      </c>
      <c r="E82" s="73">
        <v>1642170.44</v>
      </c>
      <c r="F82" s="72">
        <v>1642170.44</v>
      </c>
      <c r="G82" s="73">
        <v>3902959.12</v>
      </c>
      <c r="H82" s="63"/>
    </row>
    <row r="83" spans="1:8" ht="15">
      <c r="A83" s="71" t="s">
        <v>187</v>
      </c>
      <c r="B83" s="72">
        <v>5268441.680000001</v>
      </c>
      <c r="C83" s="73">
        <v>0</v>
      </c>
      <c r="D83" s="72">
        <v>5268441.680000001</v>
      </c>
      <c r="E83" s="73">
        <v>1480380.0500000003</v>
      </c>
      <c r="F83" s="72">
        <v>1480380.0500000003</v>
      </c>
      <c r="G83" s="73">
        <v>3788061.63</v>
      </c>
      <c r="H83" s="63"/>
    </row>
    <row r="84" spans="1:8" ht="15">
      <c r="A84" s="71" t="s">
        <v>188</v>
      </c>
      <c r="B84" s="72">
        <v>3347245.5999999996</v>
      </c>
      <c r="C84" s="73">
        <v>0</v>
      </c>
      <c r="D84" s="72">
        <v>3347245.5999999996</v>
      </c>
      <c r="E84" s="73">
        <v>1094362.83</v>
      </c>
      <c r="F84" s="72">
        <v>1094362.83</v>
      </c>
      <c r="G84" s="73">
        <v>2252882.77</v>
      </c>
      <c r="H84" s="63"/>
    </row>
    <row r="85" spans="1:8" ht="15">
      <c r="A85" s="71" t="s">
        <v>189</v>
      </c>
      <c r="B85" s="72">
        <v>93840514.16</v>
      </c>
      <c r="C85" s="73">
        <v>4810649.76</v>
      </c>
      <c r="D85" s="72">
        <v>98651163.92</v>
      </c>
      <c r="E85" s="73">
        <v>35428685.03</v>
      </c>
      <c r="F85" s="72">
        <v>30618035.270000003</v>
      </c>
      <c r="G85" s="73">
        <v>63222478.89</v>
      </c>
      <c r="H85" s="63"/>
    </row>
    <row r="86" spans="1:8" ht="15">
      <c r="A86" s="71" t="s">
        <v>190</v>
      </c>
      <c r="B86" s="72">
        <v>59742204.25</v>
      </c>
      <c r="C86" s="73">
        <v>0</v>
      </c>
      <c r="D86" s="72">
        <v>59742204.25</v>
      </c>
      <c r="E86" s="73">
        <v>16837058.36</v>
      </c>
      <c r="F86" s="72">
        <v>16837058.36</v>
      </c>
      <c r="G86" s="73">
        <v>42905145.88999999</v>
      </c>
      <c r="H86" s="63"/>
    </row>
    <row r="87" spans="1:8" ht="15">
      <c r="A87" s="71" t="s">
        <v>191</v>
      </c>
      <c r="B87" s="72">
        <v>21020224.939999998</v>
      </c>
      <c r="C87" s="73">
        <v>0</v>
      </c>
      <c r="D87" s="72">
        <v>21020224.939999998</v>
      </c>
      <c r="E87" s="73">
        <v>5139966.7</v>
      </c>
      <c r="F87" s="72">
        <v>5139966.7</v>
      </c>
      <c r="G87" s="73">
        <v>15880258.239999998</v>
      </c>
      <c r="H87" s="63"/>
    </row>
    <row r="88" spans="1:8" ht="15">
      <c r="A88" s="74" t="s">
        <v>192</v>
      </c>
      <c r="B88" s="72">
        <v>9523914.27</v>
      </c>
      <c r="C88" s="73">
        <v>1.1641532182693481E-10</v>
      </c>
      <c r="D88" s="72">
        <v>9523914.27</v>
      </c>
      <c r="E88" s="73">
        <v>4200197.24</v>
      </c>
      <c r="F88" s="72">
        <v>4200197.24</v>
      </c>
      <c r="G88" s="73">
        <v>5323717.029999999</v>
      </c>
      <c r="H88" s="63"/>
    </row>
    <row r="89" spans="1:8" ht="15">
      <c r="A89" s="71" t="s">
        <v>193</v>
      </c>
      <c r="B89" s="72">
        <v>93110322.64</v>
      </c>
      <c r="C89" s="73">
        <v>0</v>
      </c>
      <c r="D89" s="72">
        <v>93110322.64</v>
      </c>
      <c r="E89" s="73">
        <v>27802659.32</v>
      </c>
      <c r="F89" s="72">
        <v>27802659.32</v>
      </c>
      <c r="G89" s="73">
        <v>65307663.32</v>
      </c>
      <c r="H89" s="63"/>
    </row>
    <row r="90" spans="1:8" ht="15">
      <c r="A90" s="71" t="s">
        <v>194</v>
      </c>
      <c r="B90" s="72">
        <v>21662098.15</v>
      </c>
      <c r="C90" s="73">
        <v>0</v>
      </c>
      <c r="D90" s="72">
        <v>21662098.15</v>
      </c>
      <c r="E90" s="73">
        <v>5871671.8</v>
      </c>
      <c r="F90" s="72">
        <v>4771671.8</v>
      </c>
      <c r="G90" s="73">
        <v>15790426.35</v>
      </c>
      <c r="H90" s="63"/>
    </row>
    <row r="91" spans="1:8" ht="15">
      <c r="A91" s="71" t="s">
        <v>195</v>
      </c>
      <c r="B91" s="72">
        <v>40213731.44</v>
      </c>
      <c r="C91" s="73">
        <v>0</v>
      </c>
      <c r="D91" s="72">
        <v>40213731.44</v>
      </c>
      <c r="E91" s="73">
        <v>10395889.62</v>
      </c>
      <c r="F91" s="72">
        <v>10395889.62</v>
      </c>
      <c r="G91" s="73">
        <v>29817841.820000004</v>
      </c>
      <c r="H91" s="63"/>
    </row>
    <row r="92" spans="1:8" ht="15">
      <c r="A92" s="71" t="s">
        <v>196</v>
      </c>
      <c r="B92" s="72">
        <v>25125182.95</v>
      </c>
      <c r="C92" s="73">
        <v>0</v>
      </c>
      <c r="D92" s="72">
        <v>25125182.95</v>
      </c>
      <c r="E92" s="73">
        <v>7609643.95</v>
      </c>
      <c r="F92" s="72">
        <v>7609643.95</v>
      </c>
      <c r="G92" s="73">
        <v>17515539</v>
      </c>
      <c r="H92" s="63"/>
    </row>
    <row r="93" spans="1:8" ht="15">
      <c r="A93" s="71" t="s">
        <v>197</v>
      </c>
      <c r="B93" s="72">
        <v>10000000</v>
      </c>
      <c r="C93" s="73">
        <v>0</v>
      </c>
      <c r="D93" s="72">
        <v>10000000</v>
      </c>
      <c r="E93" s="73">
        <v>0</v>
      </c>
      <c r="F93" s="72">
        <v>0</v>
      </c>
      <c r="G93" s="73">
        <v>10000000</v>
      </c>
      <c r="H93" s="63"/>
    </row>
    <row r="94" spans="1:8" ht="15">
      <c r="A94" s="71" t="s">
        <v>198</v>
      </c>
      <c r="B94" s="72">
        <v>7385581.81</v>
      </c>
      <c r="C94" s="73">
        <v>-5.529727786779404E-10</v>
      </c>
      <c r="D94" s="72">
        <v>7385581.8100000005</v>
      </c>
      <c r="E94" s="73">
        <v>2059509.34</v>
      </c>
      <c r="F94" s="72">
        <v>2059509.34</v>
      </c>
      <c r="G94" s="73">
        <v>5326072.47</v>
      </c>
      <c r="H94" s="63"/>
    </row>
    <row r="95" spans="1:8" ht="15">
      <c r="A95" s="71" t="s">
        <v>199</v>
      </c>
      <c r="B95" s="72">
        <v>69598779.23</v>
      </c>
      <c r="C95" s="73">
        <v>0</v>
      </c>
      <c r="D95" s="72">
        <v>69598779.23</v>
      </c>
      <c r="E95" s="73">
        <v>5935757.52</v>
      </c>
      <c r="F95" s="72">
        <v>5935757.52</v>
      </c>
      <c r="G95" s="73">
        <v>63663021.71</v>
      </c>
      <c r="H95" s="63"/>
    </row>
    <row r="96" spans="1:8" ht="15">
      <c r="A96" s="71" t="s">
        <v>200</v>
      </c>
      <c r="B96" s="72">
        <v>10632641.48</v>
      </c>
      <c r="C96" s="73">
        <v>0</v>
      </c>
      <c r="D96" s="72">
        <v>10632641.48</v>
      </c>
      <c r="E96" s="73">
        <v>2731063.1100000003</v>
      </c>
      <c r="F96" s="72">
        <v>2731063.1100000003</v>
      </c>
      <c r="G96" s="73">
        <v>7901578.37</v>
      </c>
      <c r="H96" s="63"/>
    </row>
    <row r="97" spans="1:8" ht="15">
      <c r="A97" s="74" t="s">
        <v>201</v>
      </c>
      <c r="B97" s="72">
        <v>18550000</v>
      </c>
      <c r="C97" s="73">
        <v>0</v>
      </c>
      <c r="D97" s="72">
        <v>18550000</v>
      </c>
      <c r="E97" s="73">
        <v>6254166.62</v>
      </c>
      <c r="F97" s="72">
        <v>6254166.62</v>
      </c>
      <c r="G97" s="73">
        <v>12295833.379999999</v>
      </c>
      <c r="H97" s="63"/>
    </row>
    <row r="98" spans="1:8" ht="23" customHeight="1">
      <c r="A98" s="74" t="s">
        <v>202</v>
      </c>
      <c r="B98" s="72">
        <v>36419827.5</v>
      </c>
      <c r="C98" s="73">
        <v>2.7939677238464355E-09</v>
      </c>
      <c r="D98" s="72">
        <v>36419827.5</v>
      </c>
      <c r="E98" s="73">
        <v>16811521.27</v>
      </c>
      <c r="F98" s="72">
        <v>16811521.27</v>
      </c>
      <c r="G98" s="73">
        <v>19608306.229999997</v>
      </c>
      <c r="H98" s="63"/>
    </row>
    <row r="99" spans="1:8" ht="23" customHeight="1">
      <c r="A99" s="74" t="s">
        <v>203</v>
      </c>
      <c r="B99" s="72">
        <v>0</v>
      </c>
      <c r="C99" s="73">
        <v>242735.66</v>
      </c>
      <c r="D99" s="72">
        <v>242735.66</v>
      </c>
      <c r="E99" s="73">
        <v>0</v>
      </c>
      <c r="F99" s="72">
        <v>0</v>
      </c>
      <c r="G99" s="73">
        <v>242735.66</v>
      </c>
      <c r="H99" s="63"/>
    </row>
    <row r="100" spans="1:8" ht="15">
      <c r="A100" s="74" t="s">
        <v>204</v>
      </c>
      <c r="B100" s="72">
        <v>27113930.279999997</v>
      </c>
      <c r="C100" s="73">
        <v>-4.656612873077393E-10</v>
      </c>
      <c r="D100" s="72">
        <v>27113930.28</v>
      </c>
      <c r="E100" s="73">
        <v>10204704.64</v>
      </c>
      <c r="F100" s="72">
        <v>10204704.64</v>
      </c>
      <c r="G100" s="73">
        <v>16909225.64</v>
      </c>
      <c r="H100" s="63"/>
    </row>
    <row r="101" spans="1:8" ht="15">
      <c r="A101" s="71" t="s">
        <v>205</v>
      </c>
      <c r="B101" s="72">
        <v>161290362.44</v>
      </c>
      <c r="C101" s="73">
        <v>7351691.839999996</v>
      </c>
      <c r="D101" s="72">
        <v>168642054.28</v>
      </c>
      <c r="E101" s="73">
        <v>70274713.08999999</v>
      </c>
      <c r="F101" s="72">
        <v>70274713.08999999</v>
      </c>
      <c r="G101" s="73">
        <v>98367341.19</v>
      </c>
      <c r="H101" s="63"/>
    </row>
    <row r="102" spans="1:8" ht="15">
      <c r="A102" s="71" t="s">
        <v>206</v>
      </c>
      <c r="B102" s="72">
        <v>11101047.68</v>
      </c>
      <c r="C102" s="73">
        <v>0</v>
      </c>
      <c r="D102" s="72">
        <v>11101047.68</v>
      </c>
      <c r="E102" s="73">
        <v>3193505.67</v>
      </c>
      <c r="F102" s="72">
        <v>3193505.67</v>
      </c>
      <c r="G102" s="73">
        <v>7907542.01</v>
      </c>
      <c r="H102" s="63"/>
    </row>
    <row r="103" spans="1:8" s="37" customFormat="1" ht="15">
      <c r="A103" s="71" t="s">
        <v>207</v>
      </c>
      <c r="B103" s="72">
        <v>13199005.97</v>
      </c>
      <c r="C103" s="73">
        <v>0</v>
      </c>
      <c r="D103" s="72">
        <v>13199005.97</v>
      </c>
      <c r="E103" s="73">
        <v>4108249.8200000003</v>
      </c>
      <c r="F103" s="72">
        <v>4108249.8200000003</v>
      </c>
      <c r="G103" s="73">
        <v>9090756.15</v>
      </c>
      <c r="H103" s="63"/>
    </row>
    <row r="104" spans="1:8" s="37" customFormat="1" ht="15">
      <c r="A104" s="71" t="s">
        <v>208</v>
      </c>
      <c r="B104" s="72">
        <v>16967434</v>
      </c>
      <c r="C104" s="73">
        <v>0</v>
      </c>
      <c r="D104" s="72">
        <v>16967434</v>
      </c>
      <c r="E104" s="73">
        <v>4987768.01</v>
      </c>
      <c r="F104" s="72">
        <v>4987768.01</v>
      </c>
      <c r="G104" s="73">
        <v>11979665.99</v>
      </c>
      <c r="H104" s="63"/>
    </row>
    <row r="105" spans="1:8" s="37" customFormat="1" ht="15">
      <c r="A105" s="71" t="s">
        <v>209</v>
      </c>
      <c r="B105" s="72">
        <v>41056139.75</v>
      </c>
      <c r="C105" s="73">
        <v>0</v>
      </c>
      <c r="D105" s="72">
        <v>41056139.75</v>
      </c>
      <c r="E105" s="73">
        <v>12313906.760000002</v>
      </c>
      <c r="F105" s="72">
        <v>12313906.760000002</v>
      </c>
      <c r="G105" s="73">
        <v>28742232.990000002</v>
      </c>
      <c r="H105" s="63"/>
    </row>
    <row r="106" spans="1:8" s="37" customFormat="1" ht="15">
      <c r="A106" s="71" t="s">
        <v>210</v>
      </c>
      <c r="B106" s="72">
        <v>34270580.12</v>
      </c>
      <c r="C106" s="73">
        <v>0</v>
      </c>
      <c r="D106" s="72">
        <v>34270580.12</v>
      </c>
      <c r="E106" s="73">
        <v>10248102.06</v>
      </c>
      <c r="F106" s="72">
        <v>10248102.06</v>
      </c>
      <c r="G106" s="73">
        <v>24022478.06</v>
      </c>
      <c r="H106" s="63"/>
    </row>
    <row r="107" spans="1:8" s="37" customFormat="1" ht="15">
      <c r="A107" s="71" t="s">
        <v>211</v>
      </c>
      <c r="B107" s="72">
        <v>5588723.96</v>
      </c>
      <c r="C107" s="73">
        <v>0</v>
      </c>
      <c r="D107" s="72">
        <v>5588723.96</v>
      </c>
      <c r="E107" s="73">
        <v>1921899.71</v>
      </c>
      <c r="F107" s="72">
        <v>1921899.71</v>
      </c>
      <c r="G107" s="73">
        <v>3666824.25</v>
      </c>
      <c r="H107" s="63"/>
    </row>
    <row r="108" spans="1:8" s="37" customFormat="1" ht="15">
      <c r="A108" s="71" t="s">
        <v>212</v>
      </c>
      <c r="B108" s="72">
        <v>5588723.959999999</v>
      </c>
      <c r="C108" s="73">
        <v>2119766</v>
      </c>
      <c r="D108" s="72">
        <v>7708489.959999999</v>
      </c>
      <c r="E108" s="73">
        <v>4787596.23</v>
      </c>
      <c r="F108" s="72">
        <v>4787596.23</v>
      </c>
      <c r="G108" s="73">
        <v>2920893.73</v>
      </c>
      <c r="H108" s="63"/>
    </row>
    <row r="109" spans="1:8" s="37" customFormat="1" ht="15">
      <c r="A109" s="71" t="s">
        <v>213</v>
      </c>
      <c r="B109" s="72">
        <v>5500000</v>
      </c>
      <c r="C109" s="73">
        <v>0</v>
      </c>
      <c r="D109" s="72">
        <v>5500000</v>
      </c>
      <c r="E109" s="73">
        <v>1298459.1</v>
      </c>
      <c r="F109" s="72">
        <v>1298459.1</v>
      </c>
      <c r="G109" s="73">
        <v>4201540.9</v>
      </c>
      <c r="H109" s="63"/>
    </row>
    <row r="110" spans="1:8" s="37" customFormat="1" ht="15">
      <c r="A110" s="71" t="s">
        <v>214</v>
      </c>
      <c r="B110" s="72">
        <v>6500000</v>
      </c>
      <c r="C110" s="73">
        <v>330213.0299999998</v>
      </c>
      <c r="D110" s="72">
        <v>6830213.029999999</v>
      </c>
      <c r="E110" s="73">
        <v>2083029.55</v>
      </c>
      <c r="F110" s="72">
        <v>2083029.55</v>
      </c>
      <c r="G110" s="73">
        <v>4747183.4799999995</v>
      </c>
      <c r="H110" s="63"/>
    </row>
    <row r="111" spans="1:8" s="37" customFormat="1" ht="15">
      <c r="A111" s="75"/>
      <c r="B111" s="72"/>
      <c r="C111" s="73"/>
      <c r="D111" s="72"/>
      <c r="E111" s="73"/>
      <c r="F111" s="72"/>
      <c r="G111" s="73"/>
      <c r="H111" s="63"/>
    </row>
    <row r="112" spans="1:8" ht="15">
      <c r="A112" s="64" t="s">
        <v>215</v>
      </c>
      <c r="B112" s="65">
        <v>5611558806.75</v>
      </c>
      <c r="C112" s="66">
        <v>33079439.430000067</v>
      </c>
      <c r="D112" s="65">
        <v>5644638246.18</v>
      </c>
      <c r="E112" s="66">
        <v>1320479985.5900002</v>
      </c>
      <c r="F112" s="65">
        <v>1311657961.5900002</v>
      </c>
      <c r="G112" s="66">
        <v>4324158260.59</v>
      </c>
      <c r="H112" s="63"/>
    </row>
    <row r="113" spans="1:8" ht="15">
      <c r="A113" s="67" t="s">
        <v>216</v>
      </c>
      <c r="B113" s="65">
        <v>5611558806.75</v>
      </c>
      <c r="C113" s="66">
        <v>33079439.430000067</v>
      </c>
      <c r="D113" s="65">
        <v>5644638246.18</v>
      </c>
      <c r="E113" s="66">
        <v>1320479985.5900002</v>
      </c>
      <c r="F113" s="65">
        <v>1311657961.5900002</v>
      </c>
      <c r="G113" s="66">
        <v>4324158260.59</v>
      </c>
      <c r="H113" s="63"/>
    </row>
    <row r="114" spans="1:8" ht="15">
      <c r="A114" s="68" t="s">
        <v>217</v>
      </c>
      <c r="B114" s="65">
        <v>5611558806.75</v>
      </c>
      <c r="C114" s="66">
        <v>33079439.430000067</v>
      </c>
      <c r="D114" s="65">
        <v>5644638246.18</v>
      </c>
      <c r="E114" s="66">
        <v>1320479985.5900002</v>
      </c>
      <c r="F114" s="65">
        <v>1311657961.5900002</v>
      </c>
      <c r="G114" s="66">
        <v>4324158260.59</v>
      </c>
      <c r="H114" s="63"/>
    </row>
    <row r="115" spans="1:8" s="37" customFormat="1" ht="15">
      <c r="A115" s="69" t="s">
        <v>218</v>
      </c>
      <c r="B115" s="65">
        <v>5611558806.75</v>
      </c>
      <c r="C115" s="66">
        <v>33079439.430000067</v>
      </c>
      <c r="D115" s="65">
        <v>5644638246.18</v>
      </c>
      <c r="E115" s="66">
        <v>1320479985.5900002</v>
      </c>
      <c r="F115" s="65">
        <v>1311657961.5900002</v>
      </c>
      <c r="G115" s="66">
        <v>4324158260.59</v>
      </c>
      <c r="H115" s="63"/>
    </row>
    <row r="116" spans="1:8" s="37" customFormat="1" ht="15">
      <c r="A116" s="70" t="s">
        <v>219</v>
      </c>
      <c r="B116" s="65">
        <v>5611558806.75</v>
      </c>
      <c r="C116" s="66">
        <v>33079439.430000067</v>
      </c>
      <c r="D116" s="65">
        <v>5644638246.18</v>
      </c>
      <c r="E116" s="66">
        <v>1320479985.5900002</v>
      </c>
      <c r="F116" s="65">
        <v>1311657961.5900002</v>
      </c>
      <c r="G116" s="66">
        <v>4324158260.59</v>
      </c>
      <c r="H116" s="63"/>
    </row>
    <row r="117" spans="1:8" s="37" customFormat="1" ht="15">
      <c r="A117" s="71" t="s">
        <v>220</v>
      </c>
      <c r="B117" s="72">
        <v>0</v>
      </c>
      <c r="C117" s="73">
        <v>471202767.02</v>
      </c>
      <c r="D117" s="72">
        <v>471202767.02</v>
      </c>
      <c r="E117" s="73">
        <v>405529887.90999997</v>
      </c>
      <c r="F117" s="72">
        <v>405529887.90999997</v>
      </c>
      <c r="G117" s="73">
        <v>65672879.11000001</v>
      </c>
      <c r="H117" s="63"/>
    </row>
    <row r="118" spans="1:8" s="37" customFormat="1" ht="15">
      <c r="A118" s="71" t="s">
        <v>221</v>
      </c>
      <c r="B118" s="72">
        <v>0</v>
      </c>
      <c r="C118" s="73">
        <v>13530785.93</v>
      </c>
      <c r="D118" s="72">
        <v>13530785.93</v>
      </c>
      <c r="E118" s="73">
        <v>11434843.38</v>
      </c>
      <c r="F118" s="72">
        <v>11434843.38</v>
      </c>
      <c r="G118" s="73">
        <v>2095942.5499999996</v>
      </c>
      <c r="H118" s="63"/>
    </row>
    <row r="119" spans="1:8" s="37" customFormat="1" ht="15">
      <c r="A119" s="71" t="s">
        <v>222</v>
      </c>
      <c r="B119" s="72">
        <v>0</v>
      </c>
      <c r="C119" s="73">
        <v>8365529.34</v>
      </c>
      <c r="D119" s="72">
        <v>8365529.34</v>
      </c>
      <c r="E119" s="73">
        <v>7251501.16</v>
      </c>
      <c r="F119" s="72">
        <v>7251501.16</v>
      </c>
      <c r="G119" s="73">
        <v>1114028.1799999997</v>
      </c>
      <c r="H119" s="63"/>
    </row>
    <row r="120" spans="1:8" s="37" customFormat="1" ht="15">
      <c r="A120" s="71" t="s">
        <v>223</v>
      </c>
      <c r="B120" s="72">
        <v>0</v>
      </c>
      <c r="C120" s="73">
        <v>11343927.379999999</v>
      </c>
      <c r="D120" s="72">
        <v>11343927.379999999</v>
      </c>
      <c r="E120" s="73">
        <v>9573359.120000001</v>
      </c>
      <c r="F120" s="72">
        <v>9573359.120000001</v>
      </c>
      <c r="G120" s="73">
        <v>1770568.2600000002</v>
      </c>
      <c r="H120" s="63"/>
    </row>
    <row r="121" spans="1:8" s="37" customFormat="1" ht="15">
      <c r="A121" s="71" t="s">
        <v>224</v>
      </c>
      <c r="B121" s="72">
        <v>0</v>
      </c>
      <c r="C121" s="73">
        <v>5791697.140000001</v>
      </c>
      <c r="D121" s="72">
        <v>5791697.140000001</v>
      </c>
      <c r="E121" s="73">
        <v>4726287.56</v>
      </c>
      <c r="F121" s="72">
        <v>4726287.56</v>
      </c>
      <c r="G121" s="73">
        <v>1065409.5800000005</v>
      </c>
      <c r="H121" s="63"/>
    </row>
    <row r="122" spans="1:8" ht="15">
      <c r="A122" s="71" t="s">
        <v>225</v>
      </c>
      <c r="B122" s="72">
        <v>0</v>
      </c>
      <c r="C122" s="73">
        <v>1907541.97</v>
      </c>
      <c r="D122" s="72">
        <v>1907541.97</v>
      </c>
      <c r="E122" s="73">
        <v>1610210.99</v>
      </c>
      <c r="F122" s="72">
        <v>1610210.99</v>
      </c>
      <c r="G122" s="73">
        <v>297330.98000000004</v>
      </c>
      <c r="H122" s="63"/>
    </row>
    <row r="123" spans="1:8" ht="15">
      <c r="A123" s="71" t="s">
        <v>226</v>
      </c>
      <c r="B123" s="72">
        <v>0</v>
      </c>
      <c r="C123" s="73">
        <v>6267773.9399999995</v>
      </c>
      <c r="D123" s="72">
        <v>6267773.9399999995</v>
      </c>
      <c r="E123" s="73">
        <v>5062967.95</v>
      </c>
      <c r="F123" s="72">
        <v>5062967.95</v>
      </c>
      <c r="G123" s="73">
        <v>1204805.99</v>
      </c>
      <c r="H123" s="63"/>
    </row>
    <row r="124" spans="1:8" ht="15">
      <c r="A124" s="77" t="s">
        <v>227</v>
      </c>
      <c r="B124" s="78">
        <v>0</v>
      </c>
      <c r="C124" s="79">
        <v>13979440.03</v>
      </c>
      <c r="D124" s="78">
        <v>13979440.030000001</v>
      </c>
      <c r="E124" s="79">
        <v>11954567.129999999</v>
      </c>
      <c r="F124" s="78">
        <v>11954567.129999999</v>
      </c>
      <c r="G124" s="79">
        <v>2024872.9</v>
      </c>
      <c r="H124" s="63"/>
    </row>
    <row r="125" spans="1:8" ht="15">
      <c r="A125" s="71" t="s">
        <v>228</v>
      </c>
      <c r="B125" s="72">
        <v>0</v>
      </c>
      <c r="C125" s="73">
        <v>4191049.84</v>
      </c>
      <c r="D125" s="72">
        <v>4191049.84</v>
      </c>
      <c r="E125" s="73">
        <v>3287436.7700000005</v>
      </c>
      <c r="F125" s="72">
        <v>3287436.7700000005</v>
      </c>
      <c r="G125" s="73">
        <v>903613.0699999998</v>
      </c>
      <c r="H125" s="63"/>
    </row>
    <row r="126" spans="1:8" ht="15">
      <c r="A126" s="71" t="s">
        <v>229</v>
      </c>
      <c r="B126" s="72">
        <v>0</v>
      </c>
      <c r="C126" s="73">
        <v>1807584.5</v>
      </c>
      <c r="D126" s="72">
        <v>1807584.5</v>
      </c>
      <c r="E126" s="73">
        <v>1519504.56</v>
      </c>
      <c r="F126" s="72">
        <v>1519504.56</v>
      </c>
      <c r="G126" s="73">
        <v>288079.93999999994</v>
      </c>
      <c r="H126" s="63"/>
    </row>
    <row r="127" spans="1:8" ht="15">
      <c r="A127" s="71" t="s">
        <v>230</v>
      </c>
      <c r="B127" s="72">
        <v>0</v>
      </c>
      <c r="C127" s="73">
        <v>12045869.879999999</v>
      </c>
      <c r="D127" s="72">
        <v>12045869.879999999</v>
      </c>
      <c r="E127" s="73">
        <v>10187097.920000002</v>
      </c>
      <c r="F127" s="72">
        <v>10187097.920000002</v>
      </c>
      <c r="G127" s="73">
        <v>1858771.959999999</v>
      </c>
      <c r="H127" s="63"/>
    </row>
    <row r="128" spans="1:8" ht="15">
      <c r="A128" s="71" t="s">
        <v>231</v>
      </c>
      <c r="B128" s="72">
        <v>0</v>
      </c>
      <c r="C128" s="73">
        <v>23326074.43</v>
      </c>
      <c r="D128" s="72">
        <v>23326074.43</v>
      </c>
      <c r="E128" s="73">
        <v>19179508.85</v>
      </c>
      <c r="F128" s="72">
        <v>19179508.85</v>
      </c>
      <c r="G128" s="73">
        <v>4146565.5800000005</v>
      </c>
      <c r="H128" s="63"/>
    </row>
    <row r="129" spans="1:8" ht="15">
      <c r="A129" s="71" t="s">
        <v>232</v>
      </c>
      <c r="B129" s="72">
        <v>0</v>
      </c>
      <c r="C129" s="73">
        <v>25187995.89</v>
      </c>
      <c r="D129" s="72">
        <v>25187995.89</v>
      </c>
      <c r="E129" s="73">
        <v>20381634.54</v>
      </c>
      <c r="F129" s="72">
        <v>20381634.54</v>
      </c>
      <c r="G129" s="73">
        <v>4806361.35</v>
      </c>
      <c r="H129" s="63"/>
    </row>
    <row r="130" spans="1:8" ht="15">
      <c r="A130" s="71" t="s">
        <v>233</v>
      </c>
      <c r="B130" s="72">
        <v>0</v>
      </c>
      <c r="C130" s="73">
        <v>4710484.15</v>
      </c>
      <c r="D130" s="72">
        <v>4710484.15</v>
      </c>
      <c r="E130" s="73">
        <v>3802772.26</v>
      </c>
      <c r="F130" s="72">
        <v>3802772.26</v>
      </c>
      <c r="G130" s="73">
        <v>907711.8899999998</v>
      </c>
      <c r="H130" s="63"/>
    </row>
    <row r="131" spans="1:8" ht="15">
      <c r="A131" s="71" t="s">
        <v>234</v>
      </c>
      <c r="B131" s="72">
        <v>0</v>
      </c>
      <c r="C131" s="73">
        <v>4914986.140000001</v>
      </c>
      <c r="D131" s="72">
        <v>4914986.140000001</v>
      </c>
      <c r="E131" s="73">
        <v>4100591.54</v>
      </c>
      <c r="F131" s="72">
        <v>4100591.54</v>
      </c>
      <c r="G131" s="73">
        <v>814394.6000000003</v>
      </c>
      <c r="H131" s="63"/>
    </row>
    <row r="132" spans="1:8" ht="15">
      <c r="A132" s="71" t="s">
        <v>235</v>
      </c>
      <c r="B132" s="72">
        <v>0</v>
      </c>
      <c r="C132" s="73">
        <v>8228641.949999999</v>
      </c>
      <c r="D132" s="72">
        <v>8228641.949999999</v>
      </c>
      <c r="E132" s="73">
        <v>6986045.72</v>
      </c>
      <c r="F132" s="72">
        <v>6986045.72</v>
      </c>
      <c r="G132" s="73">
        <v>1242596.2300000004</v>
      </c>
      <c r="H132" s="63"/>
    </row>
    <row r="133" spans="1:8" ht="15">
      <c r="A133" s="71" t="s">
        <v>236</v>
      </c>
      <c r="B133" s="72">
        <v>0</v>
      </c>
      <c r="C133" s="73">
        <v>5472957.37</v>
      </c>
      <c r="D133" s="72">
        <v>5472957.37</v>
      </c>
      <c r="E133" s="73">
        <v>4640907.16</v>
      </c>
      <c r="F133" s="72">
        <v>4640907.16</v>
      </c>
      <c r="G133" s="73">
        <v>832050.2100000001</v>
      </c>
      <c r="H133" s="63"/>
    </row>
    <row r="134" spans="1:8" ht="15">
      <c r="A134" s="71" t="s">
        <v>237</v>
      </c>
      <c r="B134" s="72">
        <v>0</v>
      </c>
      <c r="C134" s="73">
        <v>4866202.6</v>
      </c>
      <c r="D134" s="72">
        <v>4866202.600000001</v>
      </c>
      <c r="E134" s="73">
        <v>4105725.08</v>
      </c>
      <c r="F134" s="72">
        <v>4105725.08</v>
      </c>
      <c r="G134" s="73">
        <v>760477.5200000001</v>
      </c>
      <c r="H134" s="63"/>
    </row>
    <row r="135" spans="1:8" ht="15">
      <c r="A135" s="71" t="s">
        <v>238</v>
      </c>
      <c r="B135" s="72">
        <v>0</v>
      </c>
      <c r="C135" s="73">
        <v>24234083.909999996</v>
      </c>
      <c r="D135" s="72">
        <v>24234083.909999996</v>
      </c>
      <c r="E135" s="73">
        <v>21013669.54</v>
      </c>
      <c r="F135" s="72">
        <v>21013669.54</v>
      </c>
      <c r="G135" s="73">
        <v>3220414.37</v>
      </c>
      <c r="H135" s="63"/>
    </row>
    <row r="136" spans="1:8" ht="15">
      <c r="A136" s="71" t="s">
        <v>239</v>
      </c>
      <c r="B136" s="72">
        <v>0</v>
      </c>
      <c r="C136" s="73">
        <v>5724964.220000001</v>
      </c>
      <c r="D136" s="72">
        <v>5724964.220000001</v>
      </c>
      <c r="E136" s="73">
        <v>4915711.46</v>
      </c>
      <c r="F136" s="72">
        <v>4915711.46</v>
      </c>
      <c r="G136" s="73">
        <v>809252.7599999999</v>
      </c>
      <c r="H136" s="63"/>
    </row>
    <row r="137" spans="1:8" ht="15">
      <c r="A137" s="71" t="s">
        <v>240</v>
      </c>
      <c r="B137" s="72">
        <v>0</v>
      </c>
      <c r="C137" s="73">
        <v>4221731.66</v>
      </c>
      <c r="D137" s="72">
        <v>4221731.66</v>
      </c>
      <c r="E137" s="73">
        <v>3579757.4699999997</v>
      </c>
      <c r="F137" s="72">
        <v>3479757.4699999997</v>
      </c>
      <c r="G137" s="73">
        <v>641974.19</v>
      </c>
      <c r="H137" s="63"/>
    </row>
    <row r="138" spans="1:8" ht="15">
      <c r="A138" s="71" t="s">
        <v>241</v>
      </c>
      <c r="B138" s="72">
        <v>0</v>
      </c>
      <c r="C138" s="73">
        <v>5874031.42</v>
      </c>
      <c r="D138" s="72">
        <v>5874031.42</v>
      </c>
      <c r="E138" s="73">
        <v>5028896.71</v>
      </c>
      <c r="F138" s="72">
        <v>5028896.71</v>
      </c>
      <c r="G138" s="73">
        <v>845134.71</v>
      </c>
      <c r="H138" s="63"/>
    </row>
    <row r="139" spans="1:8" ht="15">
      <c r="A139" s="71" t="s">
        <v>242</v>
      </c>
      <c r="B139" s="72">
        <v>0</v>
      </c>
      <c r="C139" s="73">
        <v>27905438.830000002</v>
      </c>
      <c r="D139" s="72">
        <v>27905438.830000002</v>
      </c>
      <c r="E139" s="73">
        <v>23711198.06</v>
      </c>
      <c r="F139" s="72">
        <v>23711198.06</v>
      </c>
      <c r="G139" s="73">
        <v>4194240.7700000014</v>
      </c>
      <c r="H139" s="63"/>
    </row>
    <row r="140" spans="1:8" ht="15">
      <c r="A140" s="71" t="s">
        <v>243</v>
      </c>
      <c r="B140" s="72">
        <v>0</v>
      </c>
      <c r="C140" s="73">
        <v>16921187.849999998</v>
      </c>
      <c r="D140" s="72">
        <v>16921187.85</v>
      </c>
      <c r="E140" s="73">
        <v>14429660.100000001</v>
      </c>
      <c r="F140" s="72">
        <v>14429660.100000001</v>
      </c>
      <c r="G140" s="73">
        <v>2491527.749999999</v>
      </c>
      <c r="H140" s="63"/>
    </row>
    <row r="141" spans="1:8" ht="15">
      <c r="A141" s="71" t="s">
        <v>244</v>
      </c>
      <c r="B141" s="72">
        <v>0</v>
      </c>
      <c r="C141" s="73">
        <v>11142168.709999999</v>
      </c>
      <c r="D141" s="72">
        <v>11142168.71</v>
      </c>
      <c r="E141" s="73">
        <v>9542830.4</v>
      </c>
      <c r="F141" s="72">
        <v>9542830.4</v>
      </c>
      <c r="G141" s="73">
        <v>1599338.3099999996</v>
      </c>
      <c r="H141" s="63"/>
    </row>
    <row r="142" spans="1:8" ht="15">
      <c r="A142" s="71" t="s">
        <v>245</v>
      </c>
      <c r="B142" s="72">
        <v>0</v>
      </c>
      <c r="C142" s="73">
        <v>3635347.2199999997</v>
      </c>
      <c r="D142" s="72">
        <v>3635347.2199999997</v>
      </c>
      <c r="E142" s="73">
        <v>3121591.15</v>
      </c>
      <c r="F142" s="72">
        <v>3121591.15</v>
      </c>
      <c r="G142" s="73">
        <v>513756.0700000002</v>
      </c>
      <c r="H142" s="63"/>
    </row>
    <row r="143" spans="1:8" ht="15">
      <c r="A143" s="71" t="s">
        <v>246</v>
      </c>
      <c r="B143" s="72">
        <v>0</v>
      </c>
      <c r="C143" s="73">
        <v>4660764.97</v>
      </c>
      <c r="D143" s="72">
        <v>4660764.97</v>
      </c>
      <c r="E143" s="73">
        <v>3937662.6</v>
      </c>
      <c r="F143" s="72">
        <v>3937662.6</v>
      </c>
      <c r="G143" s="73">
        <v>723102.3699999999</v>
      </c>
      <c r="H143" s="63"/>
    </row>
    <row r="144" spans="1:8" ht="15">
      <c r="A144" s="71" t="s">
        <v>247</v>
      </c>
      <c r="B144" s="72">
        <v>0</v>
      </c>
      <c r="C144" s="73">
        <v>3632918.09</v>
      </c>
      <c r="D144" s="72">
        <v>3632918.09</v>
      </c>
      <c r="E144" s="73">
        <v>3095840.82</v>
      </c>
      <c r="F144" s="72">
        <v>3095840.82</v>
      </c>
      <c r="G144" s="73">
        <v>537077.2700000003</v>
      </c>
      <c r="H144" s="63"/>
    </row>
    <row r="145" spans="1:8" ht="15">
      <c r="A145" s="71" t="s">
        <v>248</v>
      </c>
      <c r="B145" s="72">
        <v>0</v>
      </c>
      <c r="C145" s="73">
        <v>8745465.040000001</v>
      </c>
      <c r="D145" s="72">
        <v>8745465.040000001</v>
      </c>
      <c r="E145" s="73">
        <v>7470781.83</v>
      </c>
      <c r="F145" s="72">
        <v>7470781.83</v>
      </c>
      <c r="G145" s="73">
        <v>1274683.2100000007</v>
      </c>
      <c r="H145" s="63"/>
    </row>
    <row r="146" spans="1:8" ht="15">
      <c r="A146" s="71" t="s">
        <v>249</v>
      </c>
      <c r="B146" s="72">
        <v>0</v>
      </c>
      <c r="C146" s="73">
        <v>42359131.31999999</v>
      </c>
      <c r="D146" s="72">
        <v>42359131.31999999</v>
      </c>
      <c r="E146" s="73">
        <v>36936839.650000006</v>
      </c>
      <c r="F146" s="72">
        <v>32936839.65</v>
      </c>
      <c r="G146" s="73">
        <v>5422291.669999998</v>
      </c>
      <c r="H146" s="63"/>
    </row>
    <row r="147" spans="1:8" ht="15">
      <c r="A147" s="71" t="s">
        <v>250</v>
      </c>
      <c r="B147" s="72">
        <v>0</v>
      </c>
      <c r="C147" s="73">
        <v>91461169.17</v>
      </c>
      <c r="D147" s="72">
        <v>91461169.17</v>
      </c>
      <c r="E147" s="73">
        <v>77478271.88</v>
      </c>
      <c r="F147" s="72">
        <v>77478271.88</v>
      </c>
      <c r="G147" s="73">
        <v>13982897.290000003</v>
      </c>
      <c r="H147" s="63"/>
    </row>
    <row r="148" spans="1:8" ht="15">
      <c r="A148" s="71" t="s">
        <v>251</v>
      </c>
      <c r="B148" s="72">
        <v>0</v>
      </c>
      <c r="C148" s="73">
        <v>15456439.34</v>
      </c>
      <c r="D148" s="72">
        <v>15456439.34</v>
      </c>
      <c r="E148" s="73">
        <v>13132302.16</v>
      </c>
      <c r="F148" s="72">
        <v>13132302.16</v>
      </c>
      <c r="G148" s="73">
        <v>2324137.1799999997</v>
      </c>
      <c r="H148" s="63"/>
    </row>
    <row r="149" spans="1:8" ht="15">
      <c r="A149" s="71" t="s">
        <v>252</v>
      </c>
      <c r="B149" s="72">
        <v>0</v>
      </c>
      <c r="C149" s="73">
        <v>6770763.47</v>
      </c>
      <c r="D149" s="72">
        <v>6770763.47</v>
      </c>
      <c r="E149" s="73">
        <v>5735266.41</v>
      </c>
      <c r="F149" s="72">
        <v>5735266.41</v>
      </c>
      <c r="G149" s="73">
        <v>1035497.0599999995</v>
      </c>
      <c r="H149" s="63"/>
    </row>
    <row r="150" spans="1:8" ht="15">
      <c r="A150" s="71" t="s">
        <v>253</v>
      </c>
      <c r="B150" s="72">
        <v>0</v>
      </c>
      <c r="C150" s="73">
        <v>2055449.79</v>
      </c>
      <c r="D150" s="72">
        <v>2055449.79</v>
      </c>
      <c r="E150" s="73">
        <v>1746636.52</v>
      </c>
      <c r="F150" s="72">
        <v>1746636.52</v>
      </c>
      <c r="G150" s="73">
        <v>308813.2699999998</v>
      </c>
      <c r="H150" s="63"/>
    </row>
    <row r="151" spans="1:8" ht="15">
      <c r="A151" s="71" t="s">
        <v>254</v>
      </c>
      <c r="B151" s="72">
        <v>0</v>
      </c>
      <c r="C151" s="73">
        <v>13266494.209999999</v>
      </c>
      <c r="D151" s="72">
        <v>13266494.209999999</v>
      </c>
      <c r="E151" s="73">
        <v>11033586.36</v>
      </c>
      <c r="F151" s="72">
        <v>10933586.36</v>
      </c>
      <c r="G151" s="73">
        <v>2232907.849999999</v>
      </c>
      <c r="H151" s="63"/>
    </row>
    <row r="152" spans="1:8" ht="15">
      <c r="A152" s="71" t="s">
        <v>255</v>
      </c>
      <c r="B152" s="72">
        <v>0</v>
      </c>
      <c r="C152" s="73">
        <v>7600730.91</v>
      </c>
      <c r="D152" s="72">
        <v>7600730.91</v>
      </c>
      <c r="E152" s="73">
        <v>5840441.5</v>
      </c>
      <c r="F152" s="72">
        <v>5840441.5</v>
      </c>
      <c r="G152" s="73">
        <v>1760289.4099999997</v>
      </c>
      <c r="H152" s="63"/>
    </row>
    <row r="153" spans="1:8" ht="15">
      <c r="A153" s="71" t="s">
        <v>256</v>
      </c>
      <c r="B153" s="72">
        <v>0</v>
      </c>
      <c r="C153" s="73">
        <v>17372407.48</v>
      </c>
      <c r="D153" s="72">
        <v>17372407.48</v>
      </c>
      <c r="E153" s="73">
        <v>14848342.81</v>
      </c>
      <c r="F153" s="72">
        <v>14848342.81</v>
      </c>
      <c r="G153" s="73">
        <v>2524064.6699999995</v>
      </c>
      <c r="H153" s="63"/>
    </row>
    <row r="154" spans="1:8" ht="15">
      <c r="A154" s="71" t="s">
        <v>257</v>
      </c>
      <c r="B154" s="72">
        <v>0</v>
      </c>
      <c r="C154" s="73">
        <v>68517825.14</v>
      </c>
      <c r="D154" s="72">
        <v>68517825.14</v>
      </c>
      <c r="E154" s="73">
        <v>54773584.43000001</v>
      </c>
      <c r="F154" s="72">
        <v>54773584.43000001</v>
      </c>
      <c r="G154" s="73">
        <v>13744240.709999995</v>
      </c>
      <c r="H154" s="63"/>
    </row>
    <row r="155" spans="1:8" ht="15">
      <c r="A155" s="71" t="s">
        <v>258</v>
      </c>
      <c r="B155" s="72">
        <v>0</v>
      </c>
      <c r="C155" s="73">
        <v>3512648.7600000002</v>
      </c>
      <c r="D155" s="72">
        <v>3512648.7600000002</v>
      </c>
      <c r="E155" s="73">
        <v>2986988.99</v>
      </c>
      <c r="F155" s="72">
        <v>2986988.99</v>
      </c>
      <c r="G155" s="73">
        <v>525659.77</v>
      </c>
      <c r="H155" s="63"/>
    </row>
    <row r="156" spans="1:8" ht="15">
      <c r="A156" s="71" t="s">
        <v>259</v>
      </c>
      <c r="B156" s="72">
        <v>0</v>
      </c>
      <c r="C156" s="73">
        <v>3990448.21</v>
      </c>
      <c r="D156" s="72">
        <v>3990448.21</v>
      </c>
      <c r="E156" s="73">
        <v>3424474.87</v>
      </c>
      <c r="F156" s="72">
        <v>3424474.87</v>
      </c>
      <c r="G156" s="73">
        <v>565973.3399999999</v>
      </c>
      <c r="H156" s="63"/>
    </row>
    <row r="157" spans="1:8" ht="15">
      <c r="A157" s="71" t="s">
        <v>260</v>
      </c>
      <c r="B157" s="72">
        <v>0</v>
      </c>
      <c r="C157" s="73">
        <v>4016405.91</v>
      </c>
      <c r="D157" s="72">
        <v>4016405.91</v>
      </c>
      <c r="E157" s="73">
        <v>3491830.15</v>
      </c>
      <c r="F157" s="72">
        <v>3491830.15</v>
      </c>
      <c r="G157" s="73">
        <v>524575.7600000002</v>
      </c>
      <c r="H157" s="63"/>
    </row>
    <row r="158" spans="1:8" ht="15">
      <c r="A158" s="71" t="s">
        <v>261</v>
      </c>
      <c r="B158" s="72">
        <v>0</v>
      </c>
      <c r="C158" s="73">
        <v>5212006.14</v>
      </c>
      <c r="D158" s="72">
        <v>5212006.14</v>
      </c>
      <c r="E158" s="73">
        <v>4379894.49</v>
      </c>
      <c r="F158" s="72">
        <v>4379894.49</v>
      </c>
      <c r="G158" s="73">
        <v>832111.6499999996</v>
      </c>
      <c r="H158" s="63"/>
    </row>
    <row r="159" spans="1:8" ht="15">
      <c r="A159" s="71" t="s">
        <v>262</v>
      </c>
      <c r="B159" s="72">
        <v>0</v>
      </c>
      <c r="C159" s="73">
        <v>8805519.06</v>
      </c>
      <c r="D159" s="72">
        <v>8805519.06</v>
      </c>
      <c r="E159" s="73">
        <v>7109742.74</v>
      </c>
      <c r="F159" s="72">
        <v>7109742.74</v>
      </c>
      <c r="G159" s="73">
        <v>1695776.3200000005</v>
      </c>
      <c r="H159" s="63"/>
    </row>
    <row r="160" spans="1:8" ht="15">
      <c r="A160" s="71" t="s">
        <v>263</v>
      </c>
      <c r="B160" s="72">
        <v>0</v>
      </c>
      <c r="C160" s="73">
        <v>3136921.3699999996</v>
      </c>
      <c r="D160" s="72">
        <v>3136921.3699999996</v>
      </c>
      <c r="E160" s="73">
        <v>2653112.8200000003</v>
      </c>
      <c r="F160" s="72">
        <v>2653112.8200000003</v>
      </c>
      <c r="G160" s="73">
        <v>483808.5499999997</v>
      </c>
      <c r="H160" s="63"/>
    </row>
    <row r="161" spans="1:8" ht="15">
      <c r="A161" s="71" t="s">
        <v>264</v>
      </c>
      <c r="B161" s="72">
        <v>0</v>
      </c>
      <c r="C161" s="73">
        <v>17495979.08</v>
      </c>
      <c r="D161" s="72">
        <v>17495979.08</v>
      </c>
      <c r="E161" s="73">
        <v>14358977.13</v>
      </c>
      <c r="F161" s="72">
        <v>14358977.13</v>
      </c>
      <c r="G161" s="73">
        <v>3137001.949999999</v>
      </c>
      <c r="H161" s="63"/>
    </row>
    <row r="162" spans="1:8" ht="15">
      <c r="A162" s="71" t="s">
        <v>265</v>
      </c>
      <c r="B162" s="72">
        <v>0</v>
      </c>
      <c r="C162" s="73">
        <v>7696612.46</v>
      </c>
      <c r="D162" s="72">
        <v>7696612.46</v>
      </c>
      <c r="E162" s="73">
        <v>6501164.23</v>
      </c>
      <c r="F162" s="72">
        <v>6501164.23</v>
      </c>
      <c r="G162" s="73">
        <v>1195448.23</v>
      </c>
      <c r="H162" s="63"/>
    </row>
    <row r="163" spans="1:8" ht="15">
      <c r="A163" s="71" t="s">
        <v>266</v>
      </c>
      <c r="B163" s="72">
        <v>0</v>
      </c>
      <c r="C163" s="73">
        <v>7554306.81</v>
      </c>
      <c r="D163" s="72">
        <v>7554306.8100000005</v>
      </c>
      <c r="E163" s="73">
        <v>6367466.65</v>
      </c>
      <c r="F163" s="72">
        <v>6367466.65</v>
      </c>
      <c r="G163" s="73">
        <v>1186840.1600000001</v>
      </c>
      <c r="H163" s="63"/>
    </row>
    <row r="164" spans="1:8" ht="15">
      <c r="A164" s="71" t="s">
        <v>267</v>
      </c>
      <c r="B164" s="72">
        <v>0</v>
      </c>
      <c r="C164" s="73">
        <v>5431655</v>
      </c>
      <c r="D164" s="72">
        <v>5431655</v>
      </c>
      <c r="E164" s="73">
        <v>4637876.73</v>
      </c>
      <c r="F164" s="72">
        <v>4637876.73</v>
      </c>
      <c r="G164" s="73">
        <v>793778.2699999999</v>
      </c>
      <c r="H164" s="63"/>
    </row>
    <row r="165" spans="1:8" ht="15">
      <c r="A165" s="71" t="s">
        <v>268</v>
      </c>
      <c r="B165" s="72">
        <v>0</v>
      </c>
      <c r="C165" s="73">
        <v>5498200.55</v>
      </c>
      <c r="D165" s="72">
        <v>5498200.55</v>
      </c>
      <c r="E165" s="73">
        <v>4637869.08</v>
      </c>
      <c r="F165" s="72">
        <v>4637869.08</v>
      </c>
      <c r="G165" s="73">
        <v>860331.4699999999</v>
      </c>
      <c r="H165" s="63"/>
    </row>
    <row r="166" spans="1:8" ht="15">
      <c r="A166" s="71" t="s">
        <v>269</v>
      </c>
      <c r="B166" s="72">
        <v>0</v>
      </c>
      <c r="C166" s="73">
        <v>5698559.470000001</v>
      </c>
      <c r="D166" s="72">
        <v>5698559.470000001</v>
      </c>
      <c r="E166" s="73">
        <v>4767005.9399999995</v>
      </c>
      <c r="F166" s="72">
        <v>4767005.9399999995</v>
      </c>
      <c r="G166" s="73">
        <v>931553.5300000001</v>
      </c>
      <c r="H166" s="63"/>
    </row>
    <row r="167" spans="1:8" ht="15">
      <c r="A167" s="71" t="s">
        <v>270</v>
      </c>
      <c r="B167" s="72">
        <v>0</v>
      </c>
      <c r="C167" s="73">
        <v>6328883.34</v>
      </c>
      <c r="D167" s="72">
        <v>6328883.34</v>
      </c>
      <c r="E167" s="73">
        <v>5418574.0200000005</v>
      </c>
      <c r="F167" s="72">
        <v>5418574.0200000005</v>
      </c>
      <c r="G167" s="73">
        <v>910309.3200000002</v>
      </c>
      <c r="H167" s="63"/>
    </row>
    <row r="168" spans="1:8" ht="15">
      <c r="A168" s="71" t="s">
        <v>271</v>
      </c>
      <c r="B168" s="72">
        <v>0</v>
      </c>
      <c r="C168" s="73">
        <v>10029888.82</v>
      </c>
      <c r="D168" s="72">
        <v>10029888.82</v>
      </c>
      <c r="E168" s="73">
        <v>8259358.9399999995</v>
      </c>
      <c r="F168" s="72">
        <v>8259358.9399999995</v>
      </c>
      <c r="G168" s="73">
        <v>1770529.8800000001</v>
      </c>
      <c r="H168" s="63"/>
    </row>
    <row r="169" spans="1:8" ht="15">
      <c r="A169" s="71" t="s">
        <v>272</v>
      </c>
      <c r="B169" s="72">
        <v>0</v>
      </c>
      <c r="C169" s="73">
        <v>22486365.35</v>
      </c>
      <c r="D169" s="72">
        <v>22486365.35</v>
      </c>
      <c r="E169" s="73">
        <v>19502963.380000003</v>
      </c>
      <c r="F169" s="72">
        <v>19502963.380000003</v>
      </c>
      <c r="G169" s="73">
        <v>2983401.97</v>
      </c>
      <c r="H169" s="63"/>
    </row>
    <row r="170" spans="1:8" ht="15">
      <c r="A170" s="71" t="s">
        <v>273</v>
      </c>
      <c r="B170" s="72">
        <v>0</v>
      </c>
      <c r="C170" s="73">
        <v>2655443.93</v>
      </c>
      <c r="D170" s="72">
        <v>2655443.9299999997</v>
      </c>
      <c r="E170" s="73">
        <v>2264951.87</v>
      </c>
      <c r="F170" s="72">
        <v>2264951.87</v>
      </c>
      <c r="G170" s="73">
        <v>390492.05999999994</v>
      </c>
      <c r="H170" s="63"/>
    </row>
    <row r="171" spans="1:8" ht="15">
      <c r="A171" s="71" t="s">
        <v>274</v>
      </c>
      <c r="B171" s="72">
        <v>0</v>
      </c>
      <c r="C171" s="73">
        <v>18514958.03</v>
      </c>
      <c r="D171" s="72">
        <v>18514958.03</v>
      </c>
      <c r="E171" s="73">
        <v>15367798.64</v>
      </c>
      <c r="F171" s="72">
        <v>15367798.64</v>
      </c>
      <c r="G171" s="73">
        <v>3147159.39</v>
      </c>
      <c r="H171" s="63"/>
    </row>
    <row r="172" spans="1:8" ht="15">
      <c r="A172" s="71" t="s">
        <v>275</v>
      </c>
      <c r="B172" s="72">
        <v>0</v>
      </c>
      <c r="C172" s="73">
        <v>27499640.24</v>
      </c>
      <c r="D172" s="72">
        <v>27499640.24</v>
      </c>
      <c r="E172" s="73">
        <v>24217141.47</v>
      </c>
      <c r="F172" s="72">
        <v>24217141.47</v>
      </c>
      <c r="G172" s="73">
        <v>3282498.769999999</v>
      </c>
      <c r="H172" s="63"/>
    </row>
    <row r="173" spans="1:8" ht="15">
      <c r="A173" s="71" t="s">
        <v>276</v>
      </c>
      <c r="B173" s="72">
        <v>0</v>
      </c>
      <c r="C173" s="73">
        <v>18409974.21</v>
      </c>
      <c r="D173" s="72">
        <v>18409974.21</v>
      </c>
      <c r="E173" s="73">
        <v>15715563.95</v>
      </c>
      <c r="F173" s="72">
        <v>15715563.95</v>
      </c>
      <c r="G173" s="73">
        <v>2694410.2600000007</v>
      </c>
      <c r="H173" s="63"/>
    </row>
    <row r="174" spans="1:8" ht="15">
      <c r="A174" s="71" t="s">
        <v>277</v>
      </c>
      <c r="B174" s="72">
        <v>0</v>
      </c>
      <c r="C174" s="73">
        <v>11240557.32</v>
      </c>
      <c r="D174" s="72">
        <v>11240557.32</v>
      </c>
      <c r="E174" s="73">
        <v>9466066.45</v>
      </c>
      <c r="F174" s="72">
        <v>9466066.45</v>
      </c>
      <c r="G174" s="73">
        <v>1774490.8700000006</v>
      </c>
      <c r="H174" s="63"/>
    </row>
    <row r="175" spans="1:8" ht="15">
      <c r="A175" s="71" t="s">
        <v>278</v>
      </c>
      <c r="B175" s="72">
        <v>0</v>
      </c>
      <c r="C175" s="73">
        <v>14770614.93</v>
      </c>
      <c r="D175" s="72">
        <v>14770614.93</v>
      </c>
      <c r="E175" s="73">
        <v>11676022.28</v>
      </c>
      <c r="F175" s="72">
        <v>11676022.28</v>
      </c>
      <c r="G175" s="73">
        <v>3094592.6500000004</v>
      </c>
      <c r="H175" s="63"/>
    </row>
    <row r="176" spans="1:8" ht="15">
      <c r="A176" s="71" t="s">
        <v>279</v>
      </c>
      <c r="B176" s="72">
        <v>0</v>
      </c>
      <c r="C176" s="73">
        <v>28357096.03</v>
      </c>
      <c r="D176" s="72">
        <v>28357096.03</v>
      </c>
      <c r="E176" s="73">
        <v>20249149.599999998</v>
      </c>
      <c r="F176" s="72">
        <v>20027125.599999998</v>
      </c>
      <c r="G176" s="73">
        <v>8107946.430000002</v>
      </c>
      <c r="H176" s="63"/>
    </row>
    <row r="177" spans="1:8" ht="15">
      <c r="A177" s="71" t="s">
        <v>280</v>
      </c>
      <c r="B177" s="72">
        <v>0</v>
      </c>
      <c r="C177" s="73">
        <v>8795511.24</v>
      </c>
      <c r="D177" s="72">
        <v>8795511.24</v>
      </c>
      <c r="E177" s="73">
        <v>7409382.290000001</v>
      </c>
      <c r="F177" s="72">
        <v>7409382.290000001</v>
      </c>
      <c r="G177" s="73">
        <v>1386128.9500000002</v>
      </c>
      <c r="H177" s="63"/>
    </row>
    <row r="178" spans="1:8" ht="15">
      <c r="A178" s="71" t="s">
        <v>281</v>
      </c>
      <c r="B178" s="72">
        <v>0</v>
      </c>
      <c r="C178" s="73">
        <v>45269733.64</v>
      </c>
      <c r="D178" s="72">
        <v>45269733.64</v>
      </c>
      <c r="E178" s="73">
        <v>36076656.79</v>
      </c>
      <c r="F178" s="72">
        <v>36076656.79</v>
      </c>
      <c r="G178" s="73">
        <v>9193076.85</v>
      </c>
      <c r="H178" s="63"/>
    </row>
    <row r="179" spans="1:8" ht="15">
      <c r="A179" s="71" t="s">
        <v>282</v>
      </c>
      <c r="B179" s="72">
        <v>0</v>
      </c>
      <c r="C179" s="73">
        <v>15084748.24</v>
      </c>
      <c r="D179" s="72">
        <v>15084748.24</v>
      </c>
      <c r="E179" s="73">
        <v>11134576.71</v>
      </c>
      <c r="F179" s="72">
        <v>11134576.71</v>
      </c>
      <c r="G179" s="73">
        <v>3950171.5300000003</v>
      </c>
      <c r="H179" s="63"/>
    </row>
    <row r="180" spans="1:8" ht="15">
      <c r="A180" s="71" t="s">
        <v>283</v>
      </c>
      <c r="B180" s="72">
        <v>0</v>
      </c>
      <c r="C180" s="73">
        <v>26130544.03</v>
      </c>
      <c r="D180" s="72">
        <v>26130544.03</v>
      </c>
      <c r="E180" s="73">
        <v>22090171.060000002</v>
      </c>
      <c r="F180" s="72">
        <v>22090171.060000002</v>
      </c>
      <c r="G180" s="73">
        <v>4040372.969999998</v>
      </c>
      <c r="H180" s="63"/>
    </row>
    <row r="181" spans="1:8" ht="15">
      <c r="A181" s="71" t="s">
        <v>284</v>
      </c>
      <c r="B181" s="72">
        <v>0</v>
      </c>
      <c r="C181" s="73">
        <v>19006013.45</v>
      </c>
      <c r="D181" s="72">
        <v>19006013.45</v>
      </c>
      <c r="E181" s="73">
        <v>16159963.49</v>
      </c>
      <c r="F181" s="72">
        <v>16159963.49</v>
      </c>
      <c r="G181" s="73">
        <v>2846049.9599999995</v>
      </c>
      <c r="H181" s="63"/>
    </row>
    <row r="182" spans="1:8" ht="15">
      <c r="A182" s="77" t="s">
        <v>285</v>
      </c>
      <c r="B182" s="78">
        <v>0</v>
      </c>
      <c r="C182" s="79">
        <v>11845461.42</v>
      </c>
      <c r="D182" s="78">
        <v>11845461.42</v>
      </c>
      <c r="E182" s="79">
        <v>10121380.219999999</v>
      </c>
      <c r="F182" s="78">
        <v>10121380.219999999</v>
      </c>
      <c r="G182" s="79">
        <v>1724081.2</v>
      </c>
      <c r="H182" s="63"/>
    </row>
    <row r="183" spans="1:8" ht="15">
      <c r="A183" s="71" t="s">
        <v>286</v>
      </c>
      <c r="B183" s="72">
        <v>0</v>
      </c>
      <c r="C183" s="73">
        <v>9722022.26</v>
      </c>
      <c r="D183" s="72">
        <v>9722022.26</v>
      </c>
      <c r="E183" s="73">
        <v>8379458.95</v>
      </c>
      <c r="F183" s="72">
        <v>8379458.95</v>
      </c>
      <c r="G183" s="73">
        <v>1342563.3100000005</v>
      </c>
      <c r="H183" s="63"/>
    </row>
    <row r="184" spans="1:8" ht="15">
      <c r="A184" s="71" t="s">
        <v>287</v>
      </c>
      <c r="B184" s="72">
        <v>0</v>
      </c>
      <c r="C184" s="73">
        <v>15112125.749999998</v>
      </c>
      <c r="D184" s="72">
        <v>15112125.749999998</v>
      </c>
      <c r="E184" s="73">
        <v>12871423.309999999</v>
      </c>
      <c r="F184" s="72">
        <v>12871423.309999999</v>
      </c>
      <c r="G184" s="73">
        <v>2240702.439999999</v>
      </c>
      <c r="H184" s="63"/>
    </row>
    <row r="185" spans="1:8" ht="15">
      <c r="A185" s="71" t="s">
        <v>288</v>
      </c>
      <c r="B185" s="72">
        <v>0</v>
      </c>
      <c r="C185" s="73">
        <v>6234432.28</v>
      </c>
      <c r="D185" s="72">
        <v>6234432.28</v>
      </c>
      <c r="E185" s="73">
        <v>5253987.34</v>
      </c>
      <c r="F185" s="72">
        <v>5253987.34</v>
      </c>
      <c r="G185" s="73">
        <v>980444.9400000003</v>
      </c>
      <c r="H185" s="63"/>
    </row>
    <row r="186" spans="1:8" ht="15">
      <c r="A186" s="71" t="s">
        <v>289</v>
      </c>
      <c r="B186" s="72">
        <v>0</v>
      </c>
      <c r="C186" s="73">
        <v>3113099.1399999997</v>
      </c>
      <c r="D186" s="72">
        <v>3113099.1399999997</v>
      </c>
      <c r="E186" s="73">
        <v>2625543.7800000003</v>
      </c>
      <c r="F186" s="72">
        <v>2625543.7800000003</v>
      </c>
      <c r="G186" s="73">
        <v>487555.36</v>
      </c>
      <c r="H186" s="63"/>
    </row>
    <row r="187" spans="1:8" ht="15">
      <c r="A187" s="71" t="s">
        <v>290</v>
      </c>
      <c r="B187" s="72">
        <v>0</v>
      </c>
      <c r="C187" s="73">
        <v>6069738.239999999</v>
      </c>
      <c r="D187" s="72">
        <v>6069738.239999999</v>
      </c>
      <c r="E187" s="73">
        <v>5186344.25</v>
      </c>
      <c r="F187" s="72">
        <v>5186344.25</v>
      </c>
      <c r="G187" s="73">
        <v>883393.9899999998</v>
      </c>
      <c r="H187" s="63"/>
    </row>
    <row r="188" spans="1:8" ht="15">
      <c r="A188" s="71" t="s">
        <v>291</v>
      </c>
      <c r="B188" s="72">
        <v>0</v>
      </c>
      <c r="C188" s="73">
        <v>5286213.359999999</v>
      </c>
      <c r="D188" s="72">
        <v>5286213.36</v>
      </c>
      <c r="E188" s="73">
        <v>4728656.68</v>
      </c>
      <c r="F188" s="72">
        <v>4728656.68</v>
      </c>
      <c r="G188" s="73">
        <v>557556.6800000002</v>
      </c>
      <c r="H188" s="63"/>
    </row>
    <row r="189" spans="1:8" ht="15">
      <c r="A189" s="71" t="s">
        <v>292</v>
      </c>
      <c r="B189" s="72">
        <v>0</v>
      </c>
      <c r="C189" s="73">
        <v>26287970.230000004</v>
      </c>
      <c r="D189" s="72">
        <v>26287970.230000004</v>
      </c>
      <c r="E189" s="73">
        <v>22154980.43</v>
      </c>
      <c r="F189" s="72">
        <v>22154980.43</v>
      </c>
      <c r="G189" s="73">
        <v>4132989.8</v>
      </c>
      <c r="H189" s="63"/>
    </row>
    <row r="190" spans="1:8" ht="15">
      <c r="A190" s="71" t="s">
        <v>293</v>
      </c>
      <c r="B190" s="72">
        <v>0</v>
      </c>
      <c r="C190" s="73">
        <v>8379664.6</v>
      </c>
      <c r="D190" s="72">
        <v>8379664.6</v>
      </c>
      <c r="E190" s="73">
        <v>7031262.55</v>
      </c>
      <c r="F190" s="72">
        <v>7031262.55</v>
      </c>
      <c r="G190" s="73">
        <v>1348402.0499999998</v>
      </c>
      <c r="H190" s="63"/>
    </row>
    <row r="191" spans="1:8" ht="15">
      <c r="A191" s="71" t="s">
        <v>294</v>
      </c>
      <c r="B191" s="72">
        <v>0</v>
      </c>
      <c r="C191" s="73">
        <v>3645679.21</v>
      </c>
      <c r="D191" s="72">
        <v>3645679.21</v>
      </c>
      <c r="E191" s="73">
        <v>3039701.2199999997</v>
      </c>
      <c r="F191" s="72">
        <v>3039701.2199999997</v>
      </c>
      <c r="G191" s="73">
        <v>605977.9900000002</v>
      </c>
      <c r="H191" s="63"/>
    </row>
    <row r="192" spans="1:8" ht="15">
      <c r="A192" s="71" t="s">
        <v>295</v>
      </c>
      <c r="B192" s="72">
        <v>0</v>
      </c>
      <c r="C192" s="73">
        <v>4008608.84</v>
      </c>
      <c r="D192" s="72">
        <v>4008608.84</v>
      </c>
      <c r="E192" s="73">
        <v>3476305.7300000004</v>
      </c>
      <c r="F192" s="72">
        <v>3476305.7300000004</v>
      </c>
      <c r="G192" s="73">
        <v>532303.1099999996</v>
      </c>
      <c r="H192" s="63"/>
    </row>
    <row r="193" spans="1:8" ht="15">
      <c r="A193" s="71" t="s">
        <v>296</v>
      </c>
      <c r="B193" s="72">
        <v>0</v>
      </c>
      <c r="C193" s="73">
        <v>8045433.72</v>
      </c>
      <c r="D193" s="72">
        <v>8045433.72</v>
      </c>
      <c r="E193" s="73">
        <v>6683686.66</v>
      </c>
      <c r="F193" s="72">
        <v>6683686.66</v>
      </c>
      <c r="G193" s="73">
        <v>1361747.06</v>
      </c>
      <c r="H193" s="63"/>
    </row>
    <row r="194" spans="1:8" ht="15">
      <c r="A194" s="71" t="s">
        <v>297</v>
      </c>
      <c r="B194" s="72">
        <v>0</v>
      </c>
      <c r="C194" s="73">
        <v>3128623.9699999997</v>
      </c>
      <c r="D194" s="72">
        <v>3128623.9699999997</v>
      </c>
      <c r="E194" s="73">
        <v>2641217.03</v>
      </c>
      <c r="F194" s="72">
        <v>2641217.03</v>
      </c>
      <c r="G194" s="73">
        <v>487406.94</v>
      </c>
      <c r="H194" s="63"/>
    </row>
    <row r="195" spans="1:8" s="37" customFormat="1" ht="15">
      <c r="A195" s="71" t="s">
        <v>298</v>
      </c>
      <c r="B195" s="72">
        <v>0</v>
      </c>
      <c r="C195" s="73">
        <v>75973515.94</v>
      </c>
      <c r="D195" s="72">
        <v>75973515.94</v>
      </c>
      <c r="E195" s="73">
        <v>64770943.07</v>
      </c>
      <c r="F195" s="72">
        <v>60370943.07</v>
      </c>
      <c r="G195" s="73">
        <v>11202572.869999995</v>
      </c>
      <c r="H195" s="63"/>
    </row>
    <row r="196" spans="1:8" s="37" customFormat="1" ht="15">
      <c r="A196" s="71" t="s">
        <v>299</v>
      </c>
      <c r="B196" s="72">
        <v>0</v>
      </c>
      <c r="C196" s="73">
        <v>10194129.379999999</v>
      </c>
      <c r="D196" s="72">
        <v>10194129.379999999</v>
      </c>
      <c r="E196" s="73">
        <v>8786444.530000001</v>
      </c>
      <c r="F196" s="72">
        <v>8786444.530000001</v>
      </c>
      <c r="G196" s="73">
        <v>1407684.85</v>
      </c>
      <c r="H196" s="63"/>
    </row>
    <row r="197" spans="1:8" s="37" customFormat="1" ht="15">
      <c r="A197" s="71" t="s">
        <v>300</v>
      </c>
      <c r="B197" s="72">
        <v>0</v>
      </c>
      <c r="C197" s="73">
        <v>6690012.5</v>
      </c>
      <c r="D197" s="72">
        <v>6690012.5</v>
      </c>
      <c r="E197" s="73">
        <v>5696183.62</v>
      </c>
      <c r="F197" s="72">
        <v>5696183.62</v>
      </c>
      <c r="G197" s="73">
        <v>993828.8800000001</v>
      </c>
      <c r="H197" s="63"/>
    </row>
    <row r="198" spans="1:8" s="37" customFormat="1" ht="15">
      <c r="A198" s="71" t="s">
        <v>301</v>
      </c>
      <c r="B198" s="72">
        <v>5611558806.75</v>
      </c>
      <c r="C198" s="73">
        <v>-1531986349.28</v>
      </c>
      <c r="D198" s="72">
        <v>4079572457.4700003</v>
      </c>
      <c r="E198" s="73">
        <v>0</v>
      </c>
      <c r="F198" s="72">
        <v>0</v>
      </c>
      <c r="G198" s="73">
        <v>4079572457.4700003</v>
      </c>
      <c r="H198" s="63"/>
    </row>
    <row r="199" spans="1:8" s="37" customFormat="1" ht="15">
      <c r="A199" s="80"/>
      <c r="B199" s="81"/>
      <c r="C199" s="82"/>
      <c r="D199" s="81"/>
      <c r="E199" s="82"/>
      <c r="F199" s="81"/>
      <c r="G199" s="82"/>
      <c r="H199" s="63"/>
    </row>
    <row r="200" spans="1:8" s="37" customFormat="1" ht="15">
      <c r="A200" s="83" t="s">
        <v>302</v>
      </c>
      <c r="B200" s="84">
        <v>38504763916.91</v>
      </c>
      <c r="C200" s="85">
        <v>3161773911.460001</v>
      </c>
      <c r="D200" s="84">
        <v>41666537828.37001</v>
      </c>
      <c r="E200" s="85">
        <v>13512866063.980001</v>
      </c>
      <c r="F200" s="84">
        <v>12639570806.780008</v>
      </c>
      <c r="G200" s="85">
        <v>28153671764.38999</v>
      </c>
      <c r="H200" s="63"/>
    </row>
    <row r="201" spans="1:8" s="37" customFormat="1" ht="15">
      <c r="A201" s="64" t="s">
        <v>120</v>
      </c>
      <c r="B201" s="65">
        <v>29793348980.910004</v>
      </c>
      <c r="C201" s="66">
        <v>2601468230.3599997</v>
      </c>
      <c r="D201" s="65">
        <v>32394817211.270008</v>
      </c>
      <c r="E201" s="66">
        <v>10087069482.9</v>
      </c>
      <c r="F201" s="65">
        <v>10043469482.9</v>
      </c>
      <c r="G201" s="66">
        <v>22307747728.369995</v>
      </c>
      <c r="H201" s="63"/>
    </row>
    <row r="202" spans="1:8" s="37" customFormat="1" ht="15">
      <c r="A202" s="67" t="s">
        <v>121</v>
      </c>
      <c r="B202" s="65">
        <v>29793348980.910004</v>
      </c>
      <c r="C202" s="66">
        <v>2601468230.3599997</v>
      </c>
      <c r="D202" s="65">
        <v>32394817211.270008</v>
      </c>
      <c r="E202" s="66">
        <v>10087069482.9</v>
      </c>
      <c r="F202" s="65">
        <v>10043469482.9</v>
      </c>
      <c r="G202" s="66">
        <v>22307747728.369995</v>
      </c>
      <c r="H202" s="63"/>
    </row>
    <row r="203" spans="1:8" s="37" customFormat="1" ht="15">
      <c r="A203" s="68" t="s">
        <v>122</v>
      </c>
      <c r="B203" s="65">
        <v>29793348980.910004</v>
      </c>
      <c r="C203" s="66">
        <v>2601468230.3599997</v>
      </c>
      <c r="D203" s="65">
        <v>32394817211.270008</v>
      </c>
      <c r="E203" s="66">
        <v>10087069482.9</v>
      </c>
      <c r="F203" s="65">
        <v>10043469482.9</v>
      </c>
      <c r="G203" s="66">
        <v>22307747728.369995</v>
      </c>
      <c r="H203" s="63"/>
    </row>
    <row r="204" spans="1:8" s="37" customFormat="1" ht="15">
      <c r="A204" s="69" t="s">
        <v>123</v>
      </c>
      <c r="B204" s="65">
        <v>27386875299.24</v>
      </c>
      <c r="C204" s="66">
        <v>1866626414.64</v>
      </c>
      <c r="D204" s="65">
        <v>29253501713.880005</v>
      </c>
      <c r="E204" s="66">
        <v>9081751299.85</v>
      </c>
      <c r="F204" s="65">
        <v>9081751299.85</v>
      </c>
      <c r="G204" s="66">
        <v>20171750414.03</v>
      </c>
      <c r="H204" s="63"/>
    </row>
    <row r="205" spans="1:8" s="37" customFormat="1" ht="15">
      <c r="A205" s="70" t="s">
        <v>124</v>
      </c>
      <c r="B205" s="65">
        <v>25277223271.02</v>
      </c>
      <c r="C205" s="66">
        <v>1872648317.64</v>
      </c>
      <c r="D205" s="65">
        <v>27149871588.660004</v>
      </c>
      <c r="E205" s="66">
        <v>8547826157.85</v>
      </c>
      <c r="F205" s="65">
        <v>8547826157.85</v>
      </c>
      <c r="G205" s="66">
        <v>18602045430.809998</v>
      </c>
      <c r="H205" s="63"/>
    </row>
    <row r="206" spans="1:8" s="37" customFormat="1" ht="15">
      <c r="A206" s="71" t="s">
        <v>126</v>
      </c>
      <c r="B206" s="72">
        <v>420000</v>
      </c>
      <c r="C206" s="73">
        <v>0</v>
      </c>
      <c r="D206" s="72">
        <v>420000</v>
      </c>
      <c r="E206" s="73">
        <v>0</v>
      </c>
      <c r="F206" s="72">
        <v>0</v>
      </c>
      <c r="G206" s="73">
        <v>420000</v>
      </c>
      <c r="H206" s="63"/>
    </row>
    <row r="207" spans="1:8" s="37" customFormat="1" ht="15">
      <c r="A207" s="71" t="s">
        <v>127</v>
      </c>
      <c r="B207" s="72">
        <v>492923365.45</v>
      </c>
      <c r="C207" s="73">
        <v>0</v>
      </c>
      <c r="D207" s="72">
        <v>492923365.45</v>
      </c>
      <c r="E207" s="73">
        <v>57820920.45999999</v>
      </c>
      <c r="F207" s="72">
        <v>57820920.45999999</v>
      </c>
      <c r="G207" s="73">
        <v>435102444.98999995</v>
      </c>
      <c r="H207" s="63"/>
    </row>
    <row r="208" spans="1:8" s="37" customFormat="1" ht="15">
      <c r="A208" s="71" t="s">
        <v>130</v>
      </c>
      <c r="B208" s="72">
        <v>30000000</v>
      </c>
      <c r="C208" s="73">
        <v>53341518.07</v>
      </c>
      <c r="D208" s="72">
        <v>83341518.07</v>
      </c>
      <c r="E208" s="73">
        <v>0</v>
      </c>
      <c r="F208" s="72">
        <v>0</v>
      </c>
      <c r="G208" s="73">
        <v>83341518.07</v>
      </c>
      <c r="H208" s="63"/>
    </row>
    <row r="209" spans="1:8" s="37" customFormat="1" ht="15">
      <c r="A209" s="71" t="s">
        <v>131</v>
      </c>
      <c r="B209" s="72">
        <v>210747517.5</v>
      </c>
      <c r="C209" s="73">
        <v>0</v>
      </c>
      <c r="D209" s="72">
        <v>210747517.5</v>
      </c>
      <c r="E209" s="73">
        <v>561333.34</v>
      </c>
      <c r="F209" s="72">
        <v>561333.34</v>
      </c>
      <c r="G209" s="73">
        <v>210186184.16</v>
      </c>
      <c r="H209" s="63"/>
    </row>
    <row r="210" spans="1:8" ht="15">
      <c r="A210" s="71" t="s">
        <v>132</v>
      </c>
      <c r="B210" s="72">
        <v>770753985.04</v>
      </c>
      <c r="C210" s="73">
        <v>4.656612873077393E-10</v>
      </c>
      <c r="D210" s="72">
        <v>770753985.04</v>
      </c>
      <c r="E210" s="73">
        <v>0</v>
      </c>
      <c r="F210" s="72">
        <v>0</v>
      </c>
      <c r="G210" s="73">
        <v>770753985.04</v>
      </c>
      <c r="H210" s="63"/>
    </row>
    <row r="211" spans="1:8" ht="15">
      <c r="A211" s="71" t="s">
        <v>133</v>
      </c>
      <c r="B211" s="72">
        <v>186209267.78</v>
      </c>
      <c r="C211" s="73">
        <v>10711171</v>
      </c>
      <c r="D211" s="72">
        <v>196920438.78</v>
      </c>
      <c r="E211" s="73">
        <v>0</v>
      </c>
      <c r="F211" s="72">
        <v>0</v>
      </c>
      <c r="G211" s="73">
        <v>196920438.78</v>
      </c>
      <c r="H211" s="63"/>
    </row>
    <row r="212" spans="1:8" ht="15">
      <c r="A212" s="71" t="s">
        <v>134</v>
      </c>
      <c r="B212" s="72">
        <v>18144276779</v>
      </c>
      <c r="C212" s="73">
        <v>320561437.33</v>
      </c>
      <c r="D212" s="72">
        <v>18464838216.33</v>
      </c>
      <c r="E212" s="73">
        <v>5799046432.21</v>
      </c>
      <c r="F212" s="72">
        <v>5799046432.21</v>
      </c>
      <c r="G212" s="73">
        <v>12665791784.119999</v>
      </c>
      <c r="H212" s="63"/>
    </row>
    <row r="213" spans="1:8" ht="15">
      <c r="A213" s="71" t="s">
        <v>136</v>
      </c>
      <c r="B213" s="72">
        <v>5396550262</v>
      </c>
      <c r="C213" s="73">
        <v>1482888995.0400002</v>
      </c>
      <c r="D213" s="72">
        <v>6879439257.04</v>
      </c>
      <c r="E213" s="73">
        <v>2690397471.84</v>
      </c>
      <c r="F213" s="72">
        <v>2690397471.84</v>
      </c>
      <c r="G213" s="73">
        <v>4189041785.2000003</v>
      </c>
      <c r="H213" s="63"/>
    </row>
    <row r="214" spans="1:8" ht="15">
      <c r="A214" s="71" t="s">
        <v>142</v>
      </c>
      <c r="B214" s="72">
        <v>0</v>
      </c>
      <c r="C214" s="73">
        <v>5145196.2</v>
      </c>
      <c r="D214" s="72">
        <v>5145196.2</v>
      </c>
      <c r="E214" s="73">
        <v>0</v>
      </c>
      <c r="F214" s="72">
        <v>0</v>
      </c>
      <c r="G214" s="73">
        <v>5145196.2</v>
      </c>
      <c r="H214" s="63"/>
    </row>
    <row r="215" spans="1:8" ht="15">
      <c r="A215" s="71" t="s">
        <v>144</v>
      </c>
      <c r="B215" s="72">
        <v>20000000</v>
      </c>
      <c r="C215" s="73">
        <v>0</v>
      </c>
      <c r="D215" s="72">
        <v>20000000</v>
      </c>
      <c r="E215" s="73">
        <v>0</v>
      </c>
      <c r="F215" s="72">
        <v>0</v>
      </c>
      <c r="G215" s="73">
        <v>20000000</v>
      </c>
      <c r="H215" s="63"/>
    </row>
    <row r="216" spans="1:8" ht="15">
      <c r="A216" s="71" t="s">
        <v>146</v>
      </c>
      <c r="B216" s="72">
        <v>25342094.25</v>
      </c>
      <c r="C216" s="73">
        <v>0</v>
      </c>
      <c r="D216" s="72">
        <v>25342094.25</v>
      </c>
      <c r="E216" s="73">
        <v>0</v>
      </c>
      <c r="F216" s="72">
        <v>0</v>
      </c>
      <c r="G216" s="73">
        <v>25342094.25</v>
      </c>
      <c r="H216" s="63"/>
    </row>
    <row r="217" spans="1:8" ht="15">
      <c r="A217" s="75"/>
      <c r="B217" s="72"/>
      <c r="C217" s="73"/>
      <c r="D217" s="72"/>
      <c r="E217" s="73"/>
      <c r="F217" s="72"/>
      <c r="G217" s="73"/>
      <c r="H217" s="63"/>
    </row>
    <row r="218" spans="1:8" ht="15">
      <c r="A218" s="70" t="s">
        <v>157</v>
      </c>
      <c r="B218" s="65">
        <v>29040130</v>
      </c>
      <c r="C218" s="66">
        <v>0</v>
      </c>
      <c r="D218" s="65">
        <v>29040130</v>
      </c>
      <c r="E218" s="66">
        <v>0</v>
      </c>
      <c r="F218" s="65">
        <v>0</v>
      </c>
      <c r="G218" s="66">
        <v>29040130</v>
      </c>
      <c r="H218" s="63"/>
    </row>
    <row r="219" spans="1:8" ht="15">
      <c r="A219" s="71" t="s">
        <v>158</v>
      </c>
      <c r="B219" s="72">
        <v>29040130</v>
      </c>
      <c r="C219" s="73">
        <v>0</v>
      </c>
      <c r="D219" s="72">
        <v>29040130</v>
      </c>
      <c r="E219" s="73">
        <v>0</v>
      </c>
      <c r="F219" s="72">
        <v>0</v>
      </c>
      <c r="G219" s="73">
        <v>29040130</v>
      </c>
      <c r="H219" s="63"/>
    </row>
    <row r="220" spans="1:8" ht="15">
      <c r="A220" s="75"/>
      <c r="B220" s="72"/>
      <c r="C220" s="73"/>
      <c r="D220" s="72"/>
      <c r="E220" s="73"/>
      <c r="F220" s="72"/>
      <c r="G220" s="73"/>
      <c r="H220" s="63"/>
    </row>
    <row r="221" spans="1:8" ht="15">
      <c r="A221" s="70" t="s">
        <v>159</v>
      </c>
      <c r="B221" s="65">
        <v>2080611898.22</v>
      </c>
      <c r="C221" s="66">
        <v>-6021903</v>
      </c>
      <c r="D221" s="65">
        <v>2074589995.22</v>
      </c>
      <c r="E221" s="66">
        <v>533925142</v>
      </c>
      <c r="F221" s="65">
        <v>533925142</v>
      </c>
      <c r="G221" s="66">
        <v>1540664853.22</v>
      </c>
      <c r="H221" s="63"/>
    </row>
    <row r="222" spans="1:8" ht="15">
      <c r="A222" s="71" t="s">
        <v>161</v>
      </c>
      <c r="B222" s="72">
        <v>1414833.22</v>
      </c>
      <c r="C222" s="73">
        <v>0</v>
      </c>
      <c r="D222" s="72">
        <v>1414833.22</v>
      </c>
      <c r="E222" s="73">
        <v>0</v>
      </c>
      <c r="F222" s="72">
        <v>0</v>
      </c>
      <c r="G222" s="73">
        <v>1414833.22</v>
      </c>
      <c r="H222" s="63"/>
    </row>
    <row r="223" spans="1:8" ht="15">
      <c r="A223" s="71" t="s">
        <v>166</v>
      </c>
      <c r="B223" s="72">
        <v>2079197065</v>
      </c>
      <c r="C223" s="73">
        <v>-6021903</v>
      </c>
      <c r="D223" s="72">
        <v>2073175162</v>
      </c>
      <c r="E223" s="73">
        <v>533925142</v>
      </c>
      <c r="F223" s="72">
        <v>533925142</v>
      </c>
      <c r="G223" s="73">
        <v>1539250020</v>
      </c>
      <c r="H223" s="63"/>
    </row>
    <row r="224" spans="1:8" ht="15">
      <c r="A224" s="75"/>
      <c r="B224" s="72"/>
      <c r="C224" s="73"/>
      <c r="D224" s="72"/>
      <c r="E224" s="73"/>
      <c r="F224" s="72"/>
      <c r="G224" s="73"/>
      <c r="H224" s="63"/>
    </row>
    <row r="225" spans="1:8" ht="23" customHeight="1">
      <c r="A225" s="76" t="s">
        <v>167</v>
      </c>
      <c r="B225" s="65">
        <v>2406473681.67</v>
      </c>
      <c r="C225" s="66">
        <v>734841815.72</v>
      </c>
      <c r="D225" s="65">
        <v>3141315497.39</v>
      </c>
      <c r="E225" s="66">
        <v>1005318183.05</v>
      </c>
      <c r="F225" s="65">
        <v>961718183.05</v>
      </c>
      <c r="G225" s="66">
        <v>2135997314.3399992</v>
      </c>
      <c r="H225" s="63"/>
    </row>
    <row r="226" spans="1:8" ht="15">
      <c r="A226" s="70" t="s">
        <v>168</v>
      </c>
      <c r="B226" s="65">
        <v>2406473681.67</v>
      </c>
      <c r="C226" s="66">
        <v>734841815.72</v>
      </c>
      <c r="D226" s="65">
        <v>3141315497.39</v>
      </c>
      <c r="E226" s="66">
        <v>1005318183.05</v>
      </c>
      <c r="F226" s="65">
        <v>961718183.05</v>
      </c>
      <c r="G226" s="66">
        <v>2135997314.3399992</v>
      </c>
      <c r="H226" s="63"/>
    </row>
    <row r="227" spans="1:8" ht="15">
      <c r="A227" s="71" t="s">
        <v>169</v>
      </c>
      <c r="B227" s="72">
        <v>0</v>
      </c>
      <c r="C227" s="73">
        <v>202876448</v>
      </c>
      <c r="D227" s="72">
        <v>202876448</v>
      </c>
      <c r="E227" s="73">
        <v>44215488</v>
      </c>
      <c r="F227" s="72">
        <v>44215488</v>
      </c>
      <c r="G227" s="73">
        <v>158660960</v>
      </c>
      <c r="H227" s="63"/>
    </row>
    <row r="228" spans="1:8" ht="15">
      <c r="A228" s="71" t="s">
        <v>179</v>
      </c>
      <c r="B228" s="72">
        <v>0</v>
      </c>
      <c r="C228" s="73">
        <v>140041475.84</v>
      </c>
      <c r="D228" s="72">
        <v>140041475.84</v>
      </c>
      <c r="E228" s="73">
        <v>96892781.84</v>
      </c>
      <c r="F228" s="72">
        <v>96892781.84</v>
      </c>
      <c r="G228" s="73">
        <v>43148694</v>
      </c>
      <c r="H228" s="63"/>
    </row>
    <row r="229" spans="1:8" ht="15">
      <c r="A229" s="71" t="s">
        <v>180</v>
      </c>
      <c r="B229" s="72">
        <v>152425605</v>
      </c>
      <c r="C229" s="73">
        <v>0</v>
      </c>
      <c r="D229" s="72">
        <v>152425605</v>
      </c>
      <c r="E229" s="73">
        <v>39101737</v>
      </c>
      <c r="F229" s="72">
        <v>39101737</v>
      </c>
      <c r="G229" s="73">
        <v>113323868</v>
      </c>
      <c r="H229" s="63"/>
    </row>
    <row r="230" spans="1:8" ht="23" customHeight="1">
      <c r="A230" s="74" t="s">
        <v>181</v>
      </c>
      <c r="B230" s="72">
        <v>393760566.27</v>
      </c>
      <c r="C230" s="73">
        <v>60389986.95000001</v>
      </c>
      <c r="D230" s="72">
        <v>454150553.22</v>
      </c>
      <c r="E230" s="73">
        <v>185143802.21</v>
      </c>
      <c r="F230" s="72">
        <v>141543802.21</v>
      </c>
      <c r="G230" s="73">
        <v>269006751.01</v>
      </c>
      <c r="H230" s="63"/>
    </row>
    <row r="231" spans="1:8" s="37" customFormat="1" ht="15">
      <c r="A231" s="71" t="s">
        <v>182</v>
      </c>
      <c r="B231" s="72">
        <v>555130578.4</v>
      </c>
      <c r="C231" s="73">
        <v>3.725290298461914E-09</v>
      </c>
      <c r="D231" s="72">
        <v>555130578.4000001</v>
      </c>
      <c r="E231" s="73">
        <v>162759313.8699999</v>
      </c>
      <c r="F231" s="72">
        <v>162759313.8699999</v>
      </c>
      <c r="G231" s="73">
        <v>392371264.52999926</v>
      </c>
      <c r="H231" s="63"/>
    </row>
    <row r="232" spans="1:8" s="37" customFormat="1" ht="15">
      <c r="A232" s="71" t="s">
        <v>191</v>
      </c>
      <c r="B232" s="72">
        <v>0</v>
      </c>
      <c r="C232" s="73">
        <v>33489514.55</v>
      </c>
      <c r="D232" s="72">
        <v>33489514.55</v>
      </c>
      <c r="E232" s="73">
        <v>8183236.55</v>
      </c>
      <c r="F232" s="72">
        <v>8183236.55</v>
      </c>
      <c r="G232" s="73">
        <v>25306278</v>
      </c>
      <c r="H232" s="63"/>
    </row>
    <row r="233" spans="1:8" ht="23" customHeight="1">
      <c r="A233" s="74" t="s">
        <v>303</v>
      </c>
      <c r="B233" s="72">
        <v>100000000</v>
      </c>
      <c r="C233" s="73">
        <v>0</v>
      </c>
      <c r="D233" s="72">
        <v>100000000</v>
      </c>
      <c r="E233" s="73">
        <v>100000000</v>
      </c>
      <c r="F233" s="72">
        <v>100000000</v>
      </c>
      <c r="G233" s="73">
        <v>0</v>
      </c>
      <c r="H233" s="63"/>
    </row>
    <row r="234" spans="1:8" ht="15">
      <c r="A234" s="71" t="s">
        <v>193</v>
      </c>
      <c r="B234" s="72">
        <v>0</v>
      </c>
      <c r="C234" s="73">
        <v>98362369.16</v>
      </c>
      <c r="D234" s="72">
        <v>98362369.16</v>
      </c>
      <c r="E234" s="73">
        <v>27703549.16</v>
      </c>
      <c r="F234" s="72">
        <v>27703549.16</v>
      </c>
      <c r="G234" s="73">
        <v>70658820</v>
      </c>
      <c r="H234" s="63"/>
    </row>
    <row r="235" spans="1:8" ht="15">
      <c r="A235" s="71" t="s">
        <v>194</v>
      </c>
      <c r="B235" s="72">
        <v>0</v>
      </c>
      <c r="C235" s="73">
        <v>110000</v>
      </c>
      <c r="D235" s="72">
        <v>110000</v>
      </c>
      <c r="E235" s="73">
        <v>110000</v>
      </c>
      <c r="F235" s="72">
        <v>110000</v>
      </c>
      <c r="G235" s="73">
        <v>0</v>
      </c>
      <c r="H235" s="63"/>
    </row>
    <row r="236" spans="1:8" s="37" customFormat="1" ht="15">
      <c r="A236" s="71" t="s">
        <v>197</v>
      </c>
      <c r="B236" s="72">
        <v>108189972</v>
      </c>
      <c r="C236" s="73">
        <v>43019239</v>
      </c>
      <c r="D236" s="72">
        <v>151209211</v>
      </c>
      <c r="E236" s="73">
        <v>35593319</v>
      </c>
      <c r="F236" s="72">
        <v>35593319</v>
      </c>
      <c r="G236" s="73">
        <v>115615892</v>
      </c>
      <c r="H236" s="63"/>
    </row>
    <row r="237" spans="1:8" ht="15">
      <c r="A237" s="71" t="s">
        <v>199</v>
      </c>
      <c r="B237" s="72">
        <v>522972416</v>
      </c>
      <c r="C237" s="73">
        <v>39986885.93</v>
      </c>
      <c r="D237" s="72">
        <v>562959301.93</v>
      </c>
      <c r="E237" s="73">
        <v>138140234.17000002</v>
      </c>
      <c r="F237" s="72">
        <v>138140234.17000002</v>
      </c>
      <c r="G237" s="73">
        <v>424819067.76</v>
      </c>
      <c r="H237" s="63"/>
    </row>
    <row r="238" spans="1:8" ht="15">
      <c r="A238" s="74" t="s">
        <v>205</v>
      </c>
      <c r="B238" s="72">
        <v>570390410.0000001</v>
      </c>
      <c r="C238" s="73">
        <v>11470388.04000003</v>
      </c>
      <c r="D238" s="72">
        <v>581860798.0400001</v>
      </c>
      <c r="E238" s="73">
        <v>145345200</v>
      </c>
      <c r="F238" s="72">
        <v>145345200</v>
      </c>
      <c r="G238" s="73">
        <v>436515598.04</v>
      </c>
      <c r="H238" s="63"/>
    </row>
    <row r="239" spans="1:8" s="37" customFormat="1" ht="15">
      <c r="A239" s="77" t="s">
        <v>206</v>
      </c>
      <c r="B239" s="78">
        <v>3604134</v>
      </c>
      <c r="C239" s="79">
        <v>7537999.59</v>
      </c>
      <c r="D239" s="78">
        <v>11142133.59</v>
      </c>
      <c r="E239" s="79">
        <v>3074482.59</v>
      </c>
      <c r="F239" s="78">
        <v>3074482.59</v>
      </c>
      <c r="G239" s="79">
        <v>8067651</v>
      </c>
      <c r="H239" s="63"/>
    </row>
    <row r="240" spans="1:8" ht="15">
      <c r="A240" s="71" t="s">
        <v>207</v>
      </c>
      <c r="B240" s="72">
        <v>0</v>
      </c>
      <c r="C240" s="73">
        <v>2074974</v>
      </c>
      <c r="D240" s="72">
        <v>2074974</v>
      </c>
      <c r="E240" s="73">
        <v>2074974</v>
      </c>
      <c r="F240" s="72">
        <v>2074974</v>
      </c>
      <c r="G240" s="73">
        <v>0</v>
      </c>
      <c r="H240" s="63"/>
    </row>
    <row r="241" spans="1:8" ht="15">
      <c r="A241" s="71" t="s">
        <v>208</v>
      </c>
      <c r="B241" s="72">
        <v>0</v>
      </c>
      <c r="C241" s="73">
        <v>13219300</v>
      </c>
      <c r="D241" s="72">
        <v>13219300</v>
      </c>
      <c r="E241" s="73">
        <v>2124924</v>
      </c>
      <c r="F241" s="72">
        <v>2124924</v>
      </c>
      <c r="G241" s="73">
        <v>11094376</v>
      </c>
      <c r="H241" s="63"/>
    </row>
    <row r="242" spans="1:8" ht="15">
      <c r="A242" s="71" t="s">
        <v>209</v>
      </c>
      <c r="B242" s="72">
        <v>0</v>
      </c>
      <c r="C242" s="73">
        <v>38291465</v>
      </c>
      <c r="D242" s="72">
        <v>38291465</v>
      </c>
      <c r="E242" s="73">
        <v>6155126</v>
      </c>
      <c r="F242" s="72">
        <v>6155126</v>
      </c>
      <c r="G242" s="73">
        <v>32136339</v>
      </c>
      <c r="H242" s="63"/>
    </row>
    <row r="243" spans="1:8" ht="15">
      <c r="A243" s="71" t="s">
        <v>210</v>
      </c>
      <c r="B243" s="72">
        <v>0</v>
      </c>
      <c r="C243" s="73">
        <v>31757668</v>
      </c>
      <c r="D243" s="72">
        <v>31757668</v>
      </c>
      <c r="E243" s="73">
        <v>5104856</v>
      </c>
      <c r="F243" s="72">
        <v>5104856</v>
      </c>
      <c r="G243" s="73">
        <v>26652812</v>
      </c>
      <c r="H243" s="63"/>
    </row>
    <row r="244" spans="1:8" ht="15">
      <c r="A244" s="71" t="s">
        <v>211</v>
      </c>
      <c r="B244" s="72">
        <v>0</v>
      </c>
      <c r="C244" s="73">
        <v>4269209</v>
      </c>
      <c r="D244" s="72">
        <v>4269209</v>
      </c>
      <c r="E244" s="73">
        <v>686250</v>
      </c>
      <c r="F244" s="72">
        <v>686250</v>
      </c>
      <c r="G244" s="73">
        <v>3582959</v>
      </c>
      <c r="H244" s="63"/>
    </row>
    <row r="245" spans="1:8" ht="15">
      <c r="A245" s="71" t="s">
        <v>212</v>
      </c>
      <c r="B245" s="72">
        <v>0</v>
      </c>
      <c r="C245" s="73">
        <v>4881531</v>
      </c>
      <c r="D245" s="72">
        <v>4881531</v>
      </c>
      <c r="E245" s="73">
        <v>784678</v>
      </c>
      <c r="F245" s="72">
        <v>784678</v>
      </c>
      <c r="G245" s="73">
        <v>4096853</v>
      </c>
      <c r="H245" s="63"/>
    </row>
    <row r="246" spans="1:8" ht="15">
      <c r="A246" s="71" t="s">
        <v>213</v>
      </c>
      <c r="B246" s="72">
        <v>0</v>
      </c>
      <c r="C246" s="73">
        <v>3063361.66</v>
      </c>
      <c r="D246" s="72">
        <v>3063361.66</v>
      </c>
      <c r="E246" s="73">
        <v>2124230.66</v>
      </c>
      <c r="F246" s="72">
        <v>2124230.66</v>
      </c>
      <c r="G246" s="73">
        <v>939131</v>
      </c>
      <c r="H246" s="63"/>
    </row>
    <row r="247" spans="1:8" s="37" customFormat="1" ht="15">
      <c r="A247" s="75"/>
      <c r="B247" s="72"/>
      <c r="C247" s="73"/>
      <c r="D247" s="72"/>
      <c r="E247" s="73"/>
      <c r="F247" s="72"/>
      <c r="G247" s="73"/>
      <c r="H247" s="63"/>
    </row>
    <row r="248" spans="1:8" s="37" customFormat="1" ht="15">
      <c r="A248" s="64" t="s">
        <v>215</v>
      </c>
      <c r="B248" s="65">
        <v>8711414936</v>
      </c>
      <c r="C248" s="66">
        <v>560305681.1000004</v>
      </c>
      <c r="D248" s="65">
        <v>9271720617.1</v>
      </c>
      <c r="E248" s="66">
        <v>3425796581.08</v>
      </c>
      <c r="F248" s="65">
        <v>2596101323.8799987</v>
      </c>
      <c r="G248" s="66">
        <v>5845924036.019999</v>
      </c>
      <c r="H248" s="63"/>
    </row>
    <row r="249" spans="1:8" s="37" customFormat="1" ht="15">
      <c r="A249" s="67" t="s">
        <v>216</v>
      </c>
      <c r="B249" s="65">
        <v>8711414936</v>
      </c>
      <c r="C249" s="66">
        <v>560305681.1000004</v>
      </c>
      <c r="D249" s="65">
        <v>9271720617.1</v>
      </c>
      <c r="E249" s="66">
        <v>3425796581.08</v>
      </c>
      <c r="F249" s="65">
        <v>2596101323.8799987</v>
      </c>
      <c r="G249" s="66">
        <v>5845924036.019999</v>
      </c>
      <c r="H249" s="63"/>
    </row>
    <row r="250" spans="1:8" s="37" customFormat="1" ht="15">
      <c r="A250" s="68" t="s">
        <v>217</v>
      </c>
      <c r="B250" s="65">
        <v>8711414936</v>
      </c>
      <c r="C250" s="66">
        <v>560305681.1000004</v>
      </c>
      <c r="D250" s="65">
        <v>9271720617.1</v>
      </c>
      <c r="E250" s="66">
        <v>3425796581.08</v>
      </c>
      <c r="F250" s="65">
        <v>2596101323.8799987</v>
      </c>
      <c r="G250" s="66">
        <v>5845924036.019999</v>
      </c>
      <c r="H250" s="63"/>
    </row>
    <row r="251" spans="1:8" s="37" customFormat="1" ht="15">
      <c r="A251" s="69" t="s">
        <v>218</v>
      </c>
      <c r="B251" s="65">
        <v>8711414936</v>
      </c>
      <c r="C251" s="66">
        <v>560305681.1000004</v>
      </c>
      <c r="D251" s="65">
        <v>9271720617.1</v>
      </c>
      <c r="E251" s="66">
        <v>3425796581.08</v>
      </c>
      <c r="F251" s="65">
        <v>2596101323.8799987</v>
      </c>
      <c r="G251" s="66">
        <v>5845924036.019999</v>
      </c>
      <c r="H251" s="63"/>
    </row>
    <row r="252" spans="1:8" ht="15">
      <c r="A252" s="70" t="s">
        <v>219</v>
      </c>
      <c r="B252" s="65">
        <v>8711414936</v>
      </c>
      <c r="C252" s="66">
        <v>560305681.1000004</v>
      </c>
      <c r="D252" s="65">
        <v>9271720617.1</v>
      </c>
      <c r="E252" s="66">
        <v>3425796581.08</v>
      </c>
      <c r="F252" s="65">
        <v>2596101323.8799987</v>
      </c>
      <c r="G252" s="66">
        <v>5845924036.019999</v>
      </c>
      <c r="H252" s="63"/>
    </row>
    <row r="253" spans="1:8" ht="15">
      <c r="A253" s="71" t="s">
        <v>220</v>
      </c>
      <c r="B253" s="72">
        <v>0</v>
      </c>
      <c r="C253" s="73">
        <v>1309437933.4099998</v>
      </c>
      <c r="D253" s="72">
        <v>1309437933.4099998</v>
      </c>
      <c r="E253" s="73">
        <v>470625452.68000007</v>
      </c>
      <c r="F253" s="72">
        <v>352969089.51</v>
      </c>
      <c r="G253" s="73">
        <v>838812480.7299999</v>
      </c>
      <c r="H253" s="63"/>
    </row>
    <row r="254" spans="1:8" ht="15">
      <c r="A254" s="71" t="s">
        <v>221</v>
      </c>
      <c r="B254" s="72">
        <v>0</v>
      </c>
      <c r="C254" s="73">
        <v>226022953</v>
      </c>
      <c r="D254" s="72">
        <v>226022953</v>
      </c>
      <c r="E254" s="73">
        <v>86579437.58999999</v>
      </c>
      <c r="F254" s="72">
        <v>66530304.690000005</v>
      </c>
      <c r="G254" s="73">
        <v>139443515.41</v>
      </c>
      <c r="H254" s="63"/>
    </row>
    <row r="255" spans="1:8" ht="15">
      <c r="A255" s="71" t="s">
        <v>222</v>
      </c>
      <c r="B255" s="72">
        <v>0</v>
      </c>
      <c r="C255" s="73">
        <v>94604094</v>
      </c>
      <c r="D255" s="72">
        <v>94604094</v>
      </c>
      <c r="E255" s="73">
        <v>36587413.2</v>
      </c>
      <c r="F255" s="72">
        <v>27440559.9</v>
      </c>
      <c r="G255" s="73">
        <v>58016680.8</v>
      </c>
      <c r="H255" s="63"/>
    </row>
    <row r="256" spans="1:8" ht="15">
      <c r="A256" s="71" t="s">
        <v>223</v>
      </c>
      <c r="B256" s="72">
        <v>0</v>
      </c>
      <c r="C256" s="73">
        <v>134035600</v>
      </c>
      <c r="D256" s="72">
        <v>134035600</v>
      </c>
      <c r="E256" s="73">
        <v>51833445</v>
      </c>
      <c r="F256" s="72">
        <v>38875083.75</v>
      </c>
      <c r="G256" s="73">
        <v>82202155</v>
      </c>
      <c r="H256" s="63"/>
    </row>
    <row r="257" spans="1:8" ht="15">
      <c r="A257" s="71" t="s">
        <v>224</v>
      </c>
      <c r="B257" s="72">
        <v>0</v>
      </c>
      <c r="C257" s="73">
        <v>89197755</v>
      </c>
      <c r="D257" s="72">
        <v>89197755</v>
      </c>
      <c r="E257" s="73">
        <v>34774648.32</v>
      </c>
      <c r="F257" s="72">
        <v>26080986.240000002</v>
      </c>
      <c r="G257" s="73">
        <v>54423106.68</v>
      </c>
      <c r="H257" s="63"/>
    </row>
    <row r="258" spans="1:8" ht="15">
      <c r="A258" s="71" t="s">
        <v>225</v>
      </c>
      <c r="B258" s="72">
        <v>0</v>
      </c>
      <c r="C258" s="73">
        <v>19297185</v>
      </c>
      <c r="D258" s="72">
        <v>19297185</v>
      </c>
      <c r="E258" s="73">
        <v>7408003</v>
      </c>
      <c r="F258" s="72">
        <v>5556002.25</v>
      </c>
      <c r="G258" s="73">
        <v>11889182</v>
      </c>
      <c r="H258" s="63"/>
    </row>
    <row r="259" spans="1:8" ht="15">
      <c r="A259" s="71" t="s">
        <v>226</v>
      </c>
      <c r="B259" s="72">
        <v>0</v>
      </c>
      <c r="C259" s="73">
        <v>35099877</v>
      </c>
      <c r="D259" s="72">
        <v>35099877</v>
      </c>
      <c r="E259" s="73">
        <v>13518843.879999999</v>
      </c>
      <c r="F259" s="72">
        <v>10139132.91</v>
      </c>
      <c r="G259" s="73">
        <v>21581033.12</v>
      </c>
      <c r="H259" s="63"/>
    </row>
    <row r="260" spans="1:8" ht="15">
      <c r="A260" s="71" t="s">
        <v>227</v>
      </c>
      <c r="B260" s="72">
        <v>0</v>
      </c>
      <c r="C260" s="73">
        <v>77543787</v>
      </c>
      <c r="D260" s="72">
        <v>77543787</v>
      </c>
      <c r="E260" s="73">
        <v>29550906.28</v>
      </c>
      <c r="F260" s="72">
        <v>22163179.71</v>
      </c>
      <c r="G260" s="73">
        <v>47992880.72</v>
      </c>
      <c r="H260" s="63"/>
    </row>
    <row r="261" spans="1:8" ht="15">
      <c r="A261" s="71" t="s">
        <v>228</v>
      </c>
      <c r="B261" s="72">
        <v>0</v>
      </c>
      <c r="C261" s="73">
        <v>27981541</v>
      </c>
      <c r="D261" s="72">
        <v>27981541</v>
      </c>
      <c r="E261" s="73">
        <v>10784893.120000001</v>
      </c>
      <c r="F261" s="72">
        <v>8088669.84</v>
      </c>
      <c r="G261" s="73">
        <v>17196647.88</v>
      </c>
      <c r="H261" s="63"/>
    </row>
    <row r="262" spans="1:8" ht="15">
      <c r="A262" s="71" t="s">
        <v>229</v>
      </c>
      <c r="B262" s="72">
        <v>0</v>
      </c>
      <c r="C262" s="73">
        <v>31428705</v>
      </c>
      <c r="D262" s="72">
        <v>31428705</v>
      </c>
      <c r="E262" s="73">
        <v>6797182.529999999</v>
      </c>
      <c r="F262" s="72">
        <v>6477531.859999999</v>
      </c>
      <c r="G262" s="73">
        <v>24631522.47</v>
      </c>
      <c r="H262" s="63"/>
    </row>
    <row r="263" spans="1:8" ht="15">
      <c r="A263" s="71" t="s">
        <v>230</v>
      </c>
      <c r="B263" s="72">
        <v>0</v>
      </c>
      <c r="C263" s="73">
        <v>124798238</v>
      </c>
      <c r="D263" s="72">
        <v>124798238</v>
      </c>
      <c r="E263" s="73">
        <v>48648539.6</v>
      </c>
      <c r="F263" s="72">
        <v>36486404.7</v>
      </c>
      <c r="G263" s="73">
        <v>76149698.4</v>
      </c>
      <c r="H263" s="63"/>
    </row>
    <row r="264" spans="1:8" ht="15">
      <c r="A264" s="71" t="s">
        <v>231</v>
      </c>
      <c r="B264" s="72">
        <v>0</v>
      </c>
      <c r="C264" s="73">
        <v>141705553</v>
      </c>
      <c r="D264" s="72">
        <v>141705553</v>
      </c>
      <c r="E264" s="73">
        <v>53862481.12</v>
      </c>
      <c r="F264" s="72">
        <v>40396860.84</v>
      </c>
      <c r="G264" s="73">
        <v>87843071.88</v>
      </c>
      <c r="H264" s="63"/>
    </row>
    <row r="265" spans="1:8" ht="15">
      <c r="A265" s="71" t="s">
        <v>232</v>
      </c>
      <c r="B265" s="72">
        <v>0</v>
      </c>
      <c r="C265" s="73">
        <v>253849109</v>
      </c>
      <c r="D265" s="72">
        <v>253849109</v>
      </c>
      <c r="E265" s="73">
        <v>94214493.2</v>
      </c>
      <c r="F265" s="72">
        <v>69643487.9</v>
      </c>
      <c r="G265" s="73">
        <v>159634615.8</v>
      </c>
      <c r="H265" s="63"/>
    </row>
    <row r="266" spans="1:8" ht="15">
      <c r="A266" s="71" t="s">
        <v>233</v>
      </c>
      <c r="B266" s="72">
        <v>0</v>
      </c>
      <c r="C266" s="73">
        <v>48599375</v>
      </c>
      <c r="D266" s="72">
        <v>48599375</v>
      </c>
      <c r="E266" s="73">
        <v>18745578.88</v>
      </c>
      <c r="F266" s="72">
        <v>14059184.16</v>
      </c>
      <c r="G266" s="73">
        <v>29853796.12</v>
      </c>
      <c r="H266" s="63"/>
    </row>
    <row r="267" spans="1:8" ht="15">
      <c r="A267" s="71" t="s">
        <v>234</v>
      </c>
      <c r="B267" s="72">
        <v>0</v>
      </c>
      <c r="C267" s="73">
        <v>36353442</v>
      </c>
      <c r="D267" s="72">
        <v>36353442</v>
      </c>
      <c r="E267" s="73">
        <v>13826051.4</v>
      </c>
      <c r="F267" s="72">
        <v>10369538.55</v>
      </c>
      <c r="G267" s="73">
        <v>22527390.6</v>
      </c>
      <c r="H267" s="63"/>
    </row>
    <row r="268" spans="1:8" ht="15">
      <c r="A268" s="71" t="s">
        <v>235</v>
      </c>
      <c r="B268" s="72">
        <v>0</v>
      </c>
      <c r="C268" s="73">
        <v>27443894</v>
      </c>
      <c r="D268" s="72">
        <v>27443894</v>
      </c>
      <c r="E268" s="73">
        <v>10357123.32</v>
      </c>
      <c r="F268" s="72">
        <v>7767842.49</v>
      </c>
      <c r="G268" s="73">
        <v>17086770.68</v>
      </c>
      <c r="H268" s="63"/>
    </row>
    <row r="269" spans="1:8" ht="15">
      <c r="A269" s="71" t="s">
        <v>236</v>
      </c>
      <c r="B269" s="72">
        <v>0</v>
      </c>
      <c r="C269" s="73">
        <v>64504279</v>
      </c>
      <c r="D269" s="72">
        <v>64504279</v>
      </c>
      <c r="E269" s="73">
        <v>25207475.08</v>
      </c>
      <c r="F269" s="72">
        <v>18905606.310000002</v>
      </c>
      <c r="G269" s="73">
        <v>39296803.92</v>
      </c>
      <c r="H269" s="63"/>
    </row>
    <row r="270" spans="1:8" ht="15">
      <c r="A270" s="71" t="s">
        <v>237</v>
      </c>
      <c r="B270" s="72">
        <v>0</v>
      </c>
      <c r="C270" s="73">
        <v>131119938</v>
      </c>
      <c r="D270" s="72">
        <v>131119938</v>
      </c>
      <c r="E270" s="73">
        <v>51586017</v>
      </c>
      <c r="F270" s="72">
        <v>38689512.75</v>
      </c>
      <c r="G270" s="73">
        <v>79533921</v>
      </c>
      <c r="H270" s="63"/>
    </row>
    <row r="271" spans="1:8" ht="15">
      <c r="A271" s="71" t="s">
        <v>238</v>
      </c>
      <c r="B271" s="72">
        <v>0</v>
      </c>
      <c r="C271" s="73">
        <v>36474207</v>
      </c>
      <c r="D271" s="72">
        <v>36474207</v>
      </c>
      <c r="E271" s="73">
        <v>13961263</v>
      </c>
      <c r="F271" s="72">
        <v>10470947.25</v>
      </c>
      <c r="G271" s="73">
        <v>22512944</v>
      </c>
      <c r="H271" s="63"/>
    </row>
    <row r="272" spans="1:8" ht="15">
      <c r="A272" s="71" t="s">
        <v>239</v>
      </c>
      <c r="B272" s="72">
        <v>0</v>
      </c>
      <c r="C272" s="73">
        <v>40681011</v>
      </c>
      <c r="D272" s="72">
        <v>40681011</v>
      </c>
      <c r="E272" s="73">
        <v>15604431.2</v>
      </c>
      <c r="F272" s="72">
        <v>11703323.4</v>
      </c>
      <c r="G272" s="73">
        <v>25076579.8</v>
      </c>
      <c r="H272" s="63"/>
    </row>
    <row r="273" spans="1:8" ht="15">
      <c r="A273" s="71" t="s">
        <v>240</v>
      </c>
      <c r="B273" s="72">
        <v>0</v>
      </c>
      <c r="C273" s="73">
        <v>64941638</v>
      </c>
      <c r="D273" s="72">
        <v>64941638</v>
      </c>
      <c r="E273" s="73">
        <v>25282437.4</v>
      </c>
      <c r="F273" s="72">
        <v>18961828.05</v>
      </c>
      <c r="G273" s="73">
        <v>39659200.6</v>
      </c>
      <c r="H273" s="63"/>
    </row>
    <row r="274" spans="1:8" ht="15">
      <c r="A274" s="71" t="s">
        <v>241</v>
      </c>
      <c r="B274" s="72">
        <v>0</v>
      </c>
      <c r="C274" s="73">
        <v>89624994</v>
      </c>
      <c r="D274" s="72">
        <v>89624994</v>
      </c>
      <c r="E274" s="73">
        <v>34907064.480000004</v>
      </c>
      <c r="F274" s="72">
        <v>26180298.36</v>
      </c>
      <c r="G274" s="73">
        <v>54717929.52</v>
      </c>
      <c r="H274" s="63"/>
    </row>
    <row r="275" spans="1:8" ht="15">
      <c r="A275" s="71" t="s">
        <v>242</v>
      </c>
      <c r="B275" s="72">
        <v>0</v>
      </c>
      <c r="C275" s="73">
        <v>177630588</v>
      </c>
      <c r="D275" s="72">
        <v>177630588</v>
      </c>
      <c r="E275" s="73">
        <v>67488870.6</v>
      </c>
      <c r="F275" s="72">
        <v>50616652.95</v>
      </c>
      <c r="G275" s="73">
        <v>110141717.4</v>
      </c>
      <c r="H275" s="63"/>
    </row>
    <row r="276" spans="1:8" ht="15">
      <c r="A276" s="71" t="s">
        <v>243</v>
      </c>
      <c r="B276" s="72">
        <v>0</v>
      </c>
      <c r="C276" s="73">
        <v>151083873</v>
      </c>
      <c r="D276" s="72">
        <v>151083873</v>
      </c>
      <c r="E276" s="73">
        <v>58612220</v>
      </c>
      <c r="F276" s="72">
        <v>43959165</v>
      </c>
      <c r="G276" s="73">
        <v>92471653</v>
      </c>
      <c r="H276" s="63"/>
    </row>
    <row r="277" spans="1:8" ht="15">
      <c r="A277" s="71" t="s">
        <v>244</v>
      </c>
      <c r="B277" s="72">
        <v>0</v>
      </c>
      <c r="C277" s="73">
        <v>76802263</v>
      </c>
      <c r="D277" s="72">
        <v>76802263</v>
      </c>
      <c r="E277" s="73">
        <v>29447627.92</v>
      </c>
      <c r="F277" s="72">
        <v>22085720.939999998</v>
      </c>
      <c r="G277" s="73">
        <v>47354635.08</v>
      </c>
      <c r="H277" s="63"/>
    </row>
    <row r="278" spans="1:8" ht="15">
      <c r="A278" s="71" t="s">
        <v>245</v>
      </c>
      <c r="B278" s="72">
        <v>0</v>
      </c>
      <c r="C278" s="73">
        <v>28369669</v>
      </c>
      <c r="D278" s="72">
        <v>28369669</v>
      </c>
      <c r="E278" s="73">
        <v>8243003.91</v>
      </c>
      <c r="F278" s="72">
        <v>8243003.91</v>
      </c>
      <c r="G278" s="73">
        <v>20126665.09</v>
      </c>
      <c r="H278" s="63"/>
    </row>
    <row r="279" spans="1:8" ht="15">
      <c r="A279" s="71" t="s">
        <v>246</v>
      </c>
      <c r="B279" s="72">
        <v>0</v>
      </c>
      <c r="C279" s="73">
        <v>54885496</v>
      </c>
      <c r="D279" s="72">
        <v>54885496</v>
      </c>
      <c r="E279" s="73">
        <v>21187644.92</v>
      </c>
      <c r="F279" s="72">
        <v>15890733.69</v>
      </c>
      <c r="G279" s="73">
        <v>33697851.08</v>
      </c>
      <c r="H279" s="63"/>
    </row>
    <row r="280" spans="1:8" ht="15">
      <c r="A280" s="71" t="s">
        <v>247</v>
      </c>
      <c r="B280" s="72">
        <v>0</v>
      </c>
      <c r="C280" s="73">
        <v>33792076</v>
      </c>
      <c r="D280" s="72">
        <v>33792076</v>
      </c>
      <c r="E280" s="73">
        <v>13117139.2</v>
      </c>
      <c r="F280" s="72">
        <v>9837854.4</v>
      </c>
      <c r="G280" s="73">
        <v>20674936.8</v>
      </c>
      <c r="H280" s="63"/>
    </row>
    <row r="281" spans="1:8" ht="15">
      <c r="A281" s="71" t="s">
        <v>248</v>
      </c>
      <c r="B281" s="72">
        <v>0</v>
      </c>
      <c r="C281" s="73">
        <v>64685105</v>
      </c>
      <c r="D281" s="72">
        <v>64685105</v>
      </c>
      <c r="E281" s="73">
        <v>24951936.28</v>
      </c>
      <c r="F281" s="72">
        <v>18713952.21</v>
      </c>
      <c r="G281" s="73">
        <v>39733168.72</v>
      </c>
      <c r="H281" s="63"/>
    </row>
    <row r="282" spans="1:8" ht="15">
      <c r="A282" s="71" t="s">
        <v>249</v>
      </c>
      <c r="B282" s="72">
        <v>0</v>
      </c>
      <c r="C282" s="73">
        <v>430075570.08</v>
      </c>
      <c r="D282" s="72">
        <v>430075570.08</v>
      </c>
      <c r="E282" s="73">
        <v>157589950.4</v>
      </c>
      <c r="F282" s="72">
        <v>118192462.8</v>
      </c>
      <c r="G282" s="73">
        <v>272485619.68</v>
      </c>
      <c r="H282" s="63"/>
    </row>
    <row r="283" spans="1:8" ht="15">
      <c r="A283" s="71" t="s">
        <v>250</v>
      </c>
      <c r="B283" s="72">
        <v>0</v>
      </c>
      <c r="C283" s="73">
        <v>445694835.75</v>
      </c>
      <c r="D283" s="72">
        <v>445694835.75</v>
      </c>
      <c r="E283" s="73">
        <v>156221034.52</v>
      </c>
      <c r="F283" s="72">
        <v>117165775.89000002</v>
      </c>
      <c r="G283" s="73">
        <v>289473801.23</v>
      </c>
      <c r="H283" s="63"/>
    </row>
    <row r="284" spans="1:8" ht="15">
      <c r="A284" s="71" t="s">
        <v>251</v>
      </c>
      <c r="B284" s="72">
        <v>0</v>
      </c>
      <c r="C284" s="73">
        <v>105076715</v>
      </c>
      <c r="D284" s="72">
        <v>105076715</v>
      </c>
      <c r="E284" s="73">
        <v>39634313.2</v>
      </c>
      <c r="F284" s="72">
        <v>29725734.9</v>
      </c>
      <c r="G284" s="73">
        <v>65442401.8</v>
      </c>
      <c r="H284" s="63"/>
    </row>
    <row r="285" spans="1:8" ht="15">
      <c r="A285" s="71" t="s">
        <v>252</v>
      </c>
      <c r="B285" s="72">
        <v>0</v>
      </c>
      <c r="C285" s="73">
        <v>55893632</v>
      </c>
      <c r="D285" s="72">
        <v>55893632</v>
      </c>
      <c r="E285" s="73">
        <v>21383558.6</v>
      </c>
      <c r="F285" s="72">
        <v>16037668.95</v>
      </c>
      <c r="G285" s="73">
        <v>34510073.4</v>
      </c>
      <c r="H285" s="63"/>
    </row>
    <row r="286" spans="1:8" ht="15">
      <c r="A286" s="71" t="s">
        <v>253</v>
      </c>
      <c r="B286" s="72">
        <v>0</v>
      </c>
      <c r="C286" s="73">
        <v>29956093</v>
      </c>
      <c r="D286" s="72">
        <v>29956093</v>
      </c>
      <c r="E286" s="73">
        <v>11712520.72</v>
      </c>
      <c r="F286" s="72">
        <v>8784390.54</v>
      </c>
      <c r="G286" s="73">
        <v>18243572.28</v>
      </c>
      <c r="H286" s="63"/>
    </row>
    <row r="287" spans="1:8" ht="15">
      <c r="A287" s="71" t="s">
        <v>254</v>
      </c>
      <c r="B287" s="72">
        <v>0</v>
      </c>
      <c r="C287" s="73">
        <v>173507839</v>
      </c>
      <c r="D287" s="72">
        <v>173507839</v>
      </c>
      <c r="E287" s="73">
        <v>67659419</v>
      </c>
      <c r="F287" s="72">
        <v>50744564.25</v>
      </c>
      <c r="G287" s="73">
        <v>105848420</v>
      </c>
      <c r="H287" s="63"/>
    </row>
    <row r="288" spans="1:8" ht="15">
      <c r="A288" s="71" t="s">
        <v>255</v>
      </c>
      <c r="B288" s="72">
        <v>0</v>
      </c>
      <c r="C288" s="73">
        <v>33494156</v>
      </c>
      <c r="D288" s="72">
        <v>33494156</v>
      </c>
      <c r="E288" s="73">
        <v>12683784.72</v>
      </c>
      <c r="F288" s="72">
        <v>9512838.54</v>
      </c>
      <c r="G288" s="73">
        <v>20810371.28</v>
      </c>
      <c r="H288" s="63"/>
    </row>
    <row r="289" spans="1:8" ht="15">
      <c r="A289" s="71" t="s">
        <v>256</v>
      </c>
      <c r="B289" s="72">
        <v>0</v>
      </c>
      <c r="C289" s="73">
        <v>86306429</v>
      </c>
      <c r="D289" s="72">
        <v>86306429</v>
      </c>
      <c r="E289" s="73">
        <v>32790342.8</v>
      </c>
      <c r="F289" s="72">
        <v>24592757.1</v>
      </c>
      <c r="G289" s="73">
        <v>53516086.2</v>
      </c>
      <c r="H289" s="63"/>
    </row>
    <row r="290" spans="1:8" ht="15">
      <c r="A290" s="71" t="s">
        <v>257</v>
      </c>
      <c r="B290" s="72">
        <v>0</v>
      </c>
      <c r="C290" s="73">
        <v>249306884.4</v>
      </c>
      <c r="D290" s="72">
        <v>249306884.4</v>
      </c>
      <c r="E290" s="73">
        <v>84943708</v>
      </c>
      <c r="F290" s="72">
        <v>63707781</v>
      </c>
      <c r="G290" s="73">
        <v>164363176.4</v>
      </c>
      <c r="H290" s="63"/>
    </row>
    <row r="291" spans="1:8" ht="15">
      <c r="A291" s="71" t="s">
        <v>258</v>
      </c>
      <c r="B291" s="72">
        <v>0</v>
      </c>
      <c r="C291" s="73">
        <v>45025267</v>
      </c>
      <c r="D291" s="72">
        <v>45025267</v>
      </c>
      <c r="E291" s="73">
        <v>17478539.4</v>
      </c>
      <c r="F291" s="72">
        <v>13108904.55</v>
      </c>
      <c r="G291" s="73">
        <v>27546727.6</v>
      </c>
      <c r="H291" s="63"/>
    </row>
    <row r="292" spans="1:8" ht="15">
      <c r="A292" s="71" t="s">
        <v>259</v>
      </c>
      <c r="B292" s="72">
        <v>0</v>
      </c>
      <c r="C292" s="73">
        <v>54839155</v>
      </c>
      <c r="D292" s="72">
        <v>54839155</v>
      </c>
      <c r="E292" s="73">
        <v>21416656.48</v>
      </c>
      <c r="F292" s="72">
        <v>16062492.36</v>
      </c>
      <c r="G292" s="73">
        <v>33422498.52</v>
      </c>
      <c r="H292" s="63"/>
    </row>
    <row r="293" spans="1:8" ht="15">
      <c r="A293" s="71" t="s">
        <v>260</v>
      </c>
      <c r="B293" s="72">
        <v>0</v>
      </c>
      <c r="C293" s="73">
        <v>20559043</v>
      </c>
      <c r="D293" s="72">
        <v>20559043</v>
      </c>
      <c r="E293" s="73">
        <v>7935068.12</v>
      </c>
      <c r="F293" s="72">
        <v>5951301.09</v>
      </c>
      <c r="G293" s="73">
        <v>12623974.879999999</v>
      </c>
      <c r="H293" s="63"/>
    </row>
    <row r="294" spans="1:8" ht="15">
      <c r="A294" s="71" t="s">
        <v>261</v>
      </c>
      <c r="B294" s="72">
        <v>0</v>
      </c>
      <c r="C294" s="73">
        <v>81812129</v>
      </c>
      <c r="D294" s="72">
        <v>81812129</v>
      </c>
      <c r="E294" s="73">
        <v>31900111.92</v>
      </c>
      <c r="F294" s="72">
        <v>23925083.939999998</v>
      </c>
      <c r="G294" s="73">
        <v>49912017.08</v>
      </c>
      <c r="H294" s="63"/>
    </row>
    <row r="295" spans="1:8" ht="15">
      <c r="A295" s="71" t="s">
        <v>262</v>
      </c>
      <c r="B295" s="72">
        <v>0</v>
      </c>
      <c r="C295" s="73">
        <v>62444222</v>
      </c>
      <c r="D295" s="72">
        <v>62444222</v>
      </c>
      <c r="E295" s="73">
        <v>23815366.72</v>
      </c>
      <c r="F295" s="72">
        <v>17861525.04</v>
      </c>
      <c r="G295" s="73">
        <v>38628855.28</v>
      </c>
      <c r="H295" s="63"/>
    </row>
    <row r="296" spans="1:8" s="37" customFormat="1" ht="15">
      <c r="A296" s="71" t="s">
        <v>263</v>
      </c>
      <c r="B296" s="72">
        <v>0</v>
      </c>
      <c r="C296" s="73">
        <v>27330958</v>
      </c>
      <c r="D296" s="72">
        <v>27330958</v>
      </c>
      <c r="E296" s="73">
        <v>10578596.48</v>
      </c>
      <c r="F296" s="72">
        <v>7933947.359999999</v>
      </c>
      <c r="G296" s="73">
        <v>16752361.52</v>
      </c>
      <c r="H296" s="63"/>
    </row>
    <row r="297" spans="1:8" s="37" customFormat="1" ht="15">
      <c r="A297" s="77" t="s">
        <v>264</v>
      </c>
      <c r="B297" s="78">
        <v>0</v>
      </c>
      <c r="C297" s="79">
        <v>68277439</v>
      </c>
      <c r="D297" s="78">
        <v>68277439</v>
      </c>
      <c r="E297" s="79">
        <v>26076644.72</v>
      </c>
      <c r="F297" s="78">
        <v>19557483.54</v>
      </c>
      <c r="G297" s="79">
        <v>42200794.28</v>
      </c>
      <c r="H297" s="63"/>
    </row>
    <row r="298" spans="1:8" s="37" customFormat="1" ht="15">
      <c r="A298" s="71" t="s">
        <v>265</v>
      </c>
      <c r="B298" s="72">
        <v>0</v>
      </c>
      <c r="C298" s="73">
        <v>71858169</v>
      </c>
      <c r="D298" s="72">
        <v>71858169</v>
      </c>
      <c r="E298" s="73">
        <v>27513139.52</v>
      </c>
      <c r="F298" s="72">
        <v>20634854.64</v>
      </c>
      <c r="G298" s="73">
        <v>44345029.480000004</v>
      </c>
      <c r="H298" s="63"/>
    </row>
    <row r="299" spans="1:8" s="37" customFormat="1" ht="15">
      <c r="A299" s="71" t="s">
        <v>266</v>
      </c>
      <c r="B299" s="72">
        <v>0</v>
      </c>
      <c r="C299" s="73">
        <v>128444178</v>
      </c>
      <c r="D299" s="72">
        <v>128444178</v>
      </c>
      <c r="E299" s="73">
        <v>37637205.45</v>
      </c>
      <c r="F299" s="72">
        <v>37637205.45</v>
      </c>
      <c r="G299" s="73">
        <v>90806972.55</v>
      </c>
      <c r="H299" s="63"/>
    </row>
    <row r="300" spans="1:8" s="37" customFormat="1" ht="15">
      <c r="A300" s="71" t="s">
        <v>267</v>
      </c>
      <c r="B300" s="72">
        <v>0</v>
      </c>
      <c r="C300" s="73">
        <v>36246251</v>
      </c>
      <c r="D300" s="72">
        <v>36246251</v>
      </c>
      <c r="E300" s="73">
        <v>13857331.92</v>
      </c>
      <c r="F300" s="72">
        <v>10392998.940000001</v>
      </c>
      <c r="G300" s="73">
        <v>22388919.08</v>
      </c>
      <c r="H300" s="63"/>
    </row>
    <row r="301" spans="1:8" ht="15">
      <c r="A301" s="71" t="s">
        <v>268</v>
      </c>
      <c r="B301" s="72">
        <v>0</v>
      </c>
      <c r="C301" s="73">
        <v>62705597</v>
      </c>
      <c r="D301" s="72">
        <v>62705597</v>
      </c>
      <c r="E301" s="73">
        <v>24217105.08</v>
      </c>
      <c r="F301" s="72">
        <v>18162828.810000002</v>
      </c>
      <c r="G301" s="73">
        <v>38488491.92</v>
      </c>
      <c r="H301" s="63"/>
    </row>
    <row r="302" spans="1:8" ht="15">
      <c r="A302" s="71" t="s">
        <v>269</v>
      </c>
      <c r="B302" s="72">
        <v>0</v>
      </c>
      <c r="C302" s="73">
        <v>105791524</v>
      </c>
      <c r="D302" s="72">
        <v>105791524</v>
      </c>
      <c r="E302" s="73">
        <v>41408046.48</v>
      </c>
      <c r="F302" s="72">
        <v>31056034.86</v>
      </c>
      <c r="G302" s="73">
        <v>64383477.52</v>
      </c>
      <c r="H302" s="63"/>
    </row>
    <row r="303" spans="1:8" ht="15">
      <c r="A303" s="71" t="s">
        <v>270</v>
      </c>
      <c r="B303" s="72">
        <v>0</v>
      </c>
      <c r="C303" s="73">
        <v>34900465</v>
      </c>
      <c r="D303" s="72">
        <v>34900465</v>
      </c>
      <c r="E303" s="73">
        <v>13364688.52</v>
      </c>
      <c r="F303" s="72">
        <v>10023516.39</v>
      </c>
      <c r="G303" s="73">
        <v>21535776.48</v>
      </c>
      <c r="H303" s="63"/>
    </row>
    <row r="304" spans="1:8" ht="15">
      <c r="A304" s="71" t="s">
        <v>271</v>
      </c>
      <c r="B304" s="72">
        <v>0</v>
      </c>
      <c r="C304" s="73">
        <v>86085564</v>
      </c>
      <c r="D304" s="72">
        <v>86085564</v>
      </c>
      <c r="E304" s="73">
        <v>33244211.4</v>
      </c>
      <c r="F304" s="72">
        <v>24933158.55</v>
      </c>
      <c r="G304" s="73">
        <v>52841352.6</v>
      </c>
      <c r="H304" s="63"/>
    </row>
    <row r="305" spans="1:8" ht="15">
      <c r="A305" s="71" t="s">
        <v>272</v>
      </c>
      <c r="B305" s="72">
        <v>0</v>
      </c>
      <c r="C305" s="73">
        <v>201542192</v>
      </c>
      <c r="D305" s="72">
        <v>201542192</v>
      </c>
      <c r="E305" s="73">
        <v>77458153.47999999</v>
      </c>
      <c r="F305" s="72">
        <v>58093615.11</v>
      </c>
      <c r="G305" s="73">
        <v>124084038.52000001</v>
      </c>
      <c r="H305" s="63"/>
    </row>
    <row r="306" spans="1:8" ht="15">
      <c r="A306" s="71" t="s">
        <v>273</v>
      </c>
      <c r="B306" s="72">
        <v>0</v>
      </c>
      <c r="C306" s="73">
        <v>41395348</v>
      </c>
      <c r="D306" s="72">
        <v>41395348</v>
      </c>
      <c r="E306" s="73">
        <v>16236714.48</v>
      </c>
      <c r="F306" s="72">
        <v>12177535.86</v>
      </c>
      <c r="G306" s="73">
        <v>25158633.52</v>
      </c>
      <c r="H306" s="63"/>
    </row>
    <row r="307" spans="1:8" ht="15">
      <c r="A307" s="71" t="s">
        <v>274</v>
      </c>
      <c r="B307" s="72">
        <v>0</v>
      </c>
      <c r="C307" s="73">
        <v>100187611</v>
      </c>
      <c r="D307" s="72">
        <v>100187611</v>
      </c>
      <c r="E307" s="73">
        <v>38008035.120000005</v>
      </c>
      <c r="F307" s="72">
        <v>28506026.340000004</v>
      </c>
      <c r="G307" s="73">
        <v>62179575.88</v>
      </c>
      <c r="H307" s="63"/>
    </row>
    <row r="308" spans="1:8" ht="15">
      <c r="A308" s="71" t="s">
        <v>275</v>
      </c>
      <c r="B308" s="72">
        <v>0</v>
      </c>
      <c r="C308" s="73">
        <v>32400267</v>
      </c>
      <c r="D308" s="72">
        <v>32400267</v>
      </c>
      <c r="E308" s="73">
        <v>12357698.120000001</v>
      </c>
      <c r="F308" s="72">
        <v>9268273.59</v>
      </c>
      <c r="G308" s="73">
        <v>20042568.88</v>
      </c>
      <c r="H308" s="63"/>
    </row>
    <row r="309" spans="1:8" ht="15">
      <c r="A309" s="71" t="s">
        <v>276</v>
      </c>
      <c r="B309" s="72">
        <v>0</v>
      </c>
      <c r="C309" s="73">
        <v>64422267</v>
      </c>
      <c r="D309" s="72">
        <v>64422267</v>
      </c>
      <c r="E309" s="73">
        <v>24017998.68</v>
      </c>
      <c r="F309" s="72">
        <v>18013499.009999998</v>
      </c>
      <c r="G309" s="73">
        <v>40404268.32</v>
      </c>
      <c r="H309" s="63"/>
    </row>
    <row r="310" spans="1:8" ht="15">
      <c r="A310" s="71" t="s">
        <v>277</v>
      </c>
      <c r="B310" s="72">
        <v>0</v>
      </c>
      <c r="C310" s="73">
        <v>113011241</v>
      </c>
      <c r="D310" s="72">
        <v>113011241</v>
      </c>
      <c r="E310" s="73">
        <v>41429704.86</v>
      </c>
      <c r="F310" s="72">
        <v>30548002.04</v>
      </c>
      <c r="G310" s="73">
        <v>71581536.14</v>
      </c>
      <c r="H310" s="63"/>
    </row>
    <row r="311" spans="1:8" ht="15">
      <c r="A311" s="71" t="s">
        <v>278</v>
      </c>
      <c r="B311" s="72">
        <v>0</v>
      </c>
      <c r="C311" s="73">
        <v>198049022</v>
      </c>
      <c r="D311" s="72">
        <v>198049022</v>
      </c>
      <c r="E311" s="73">
        <v>77180245</v>
      </c>
      <c r="F311" s="72">
        <v>57885183.75</v>
      </c>
      <c r="G311" s="73">
        <v>120868777</v>
      </c>
      <c r="H311" s="63"/>
    </row>
    <row r="312" spans="1:8" ht="15">
      <c r="A312" s="71" t="s">
        <v>279</v>
      </c>
      <c r="B312" s="72">
        <v>0</v>
      </c>
      <c r="C312" s="73">
        <v>133234354</v>
      </c>
      <c r="D312" s="72">
        <v>133234354</v>
      </c>
      <c r="E312" s="73">
        <v>50984554.72</v>
      </c>
      <c r="F312" s="72">
        <v>38238416.04</v>
      </c>
      <c r="G312" s="73">
        <v>82249799.28</v>
      </c>
      <c r="H312" s="63"/>
    </row>
    <row r="313" spans="1:8" ht="15">
      <c r="A313" s="71" t="s">
        <v>280</v>
      </c>
      <c r="B313" s="72">
        <v>0</v>
      </c>
      <c r="C313" s="73">
        <v>168230842</v>
      </c>
      <c r="D313" s="72">
        <v>168230842</v>
      </c>
      <c r="E313" s="73">
        <v>65991647.6</v>
      </c>
      <c r="F313" s="72">
        <v>49493735.7</v>
      </c>
      <c r="G313" s="73">
        <v>102239194.4</v>
      </c>
      <c r="H313" s="63"/>
    </row>
    <row r="314" spans="1:8" ht="15">
      <c r="A314" s="71" t="s">
        <v>281</v>
      </c>
      <c r="B314" s="72">
        <v>0</v>
      </c>
      <c r="C314" s="73">
        <v>231498806.17000002</v>
      </c>
      <c r="D314" s="72">
        <v>231498806.17000002</v>
      </c>
      <c r="E314" s="73">
        <v>81923168.8</v>
      </c>
      <c r="F314" s="72">
        <v>61442376.6</v>
      </c>
      <c r="G314" s="73">
        <v>149575637.37</v>
      </c>
      <c r="H314" s="63"/>
    </row>
    <row r="315" spans="1:8" ht="15">
      <c r="A315" s="71" t="s">
        <v>282</v>
      </c>
      <c r="B315" s="72">
        <v>0</v>
      </c>
      <c r="C315" s="73">
        <v>143837553</v>
      </c>
      <c r="D315" s="72">
        <v>143837553</v>
      </c>
      <c r="E315" s="73">
        <v>55348977.88</v>
      </c>
      <c r="F315" s="72">
        <v>41511733.41</v>
      </c>
      <c r="G315" s="73">
        <v>88488575.12</v>
      </c>
      <c r="H315" s="63"/>
    </row>
    <row r="316" spans="1:8" ht="15">
      <c r="A316" s="71" t="s">
        <v>283</v>
      </c>
      <c r="B316" s="72">
        <v>0</v>
      </c>
      <c r="C316" s="73">
        <v>144412045</v>
      </c>
      <c r="D316" s="72">
        <v>144412045</v>
      </c>
      <c r="E316" s="73">
        <v>34913688.08</v>
      </c>
      <c r="F316" s="72">
        <v>31144138.659999996</v>
      </c>
      <c r="G316" s="73">
        <v>109498356.91999999</v>
      </c>
      <c r="H316" s="63"/>
    </row>
    <row r="317" spans="1:8" ht="15">
      <c r="A317" s="71" t="s">
        <v>284</v>
      </c>
      <c r="B317" s="72">
        <v>0</v>
      </c>
      <c r="C317" s="73">
        <v>147679069</v>
      </c>
      <c r="D317" s="72">
        <v>147679069</v>
      </c>
      <c r="E317" s="73">
        <v>56392216.12</v>
      </c>
      <c r="F317" s="72">
        <v>42294162.09</v>
      </c>
      <c r="G317" s="73">
        <v>91286852.88</v>
      </c>
      <c r="H317" s="63"/>
    </row>
    <row r="318" spans="1:8" ht="15">
      <c r="A318" s="71" t="s">
        <v>285</v>
      </c>
      <c r="B318" s="72">
        <v>0</v>
      </c>
      <c r="C318" s="73">
        <v>78922043</v>
      </c>
      <c r="D318" s="72">
        <v>78922043</v>
      </c>
      <c r="E318" s="73">
        <v>30093195.88</v>
      </c>
      <c r="F318" s="72">
        <v>22569896.909999996</v>
      </c>
      <c r="G318" s="73">
        <v>48828847.12</v>
      </c>
      <c r="H318" s="63"/>
    </row>
    <row r="319" spans="1:8" ht="15">
      <c r="A319" s="71" t="s">
        <v>286</v>
      </c>
      <c r="B319" s="72">
        <v>0</v>
      </c>
      <c r="C319" s="73">
        <v>43369739</v>
      </c>
      <c r="D319" s="72">
        <v>43369739</v>
      </c>
      <c r="E319" s="73">
        <v>10042956.72</v>
      </c>
      <c r="F319" s="72">
        <v>9187326.14</v>
      </c>
      <c r="G319" s="73">
        <v>33326782.28</v>
      </c>
      <c r="H319" s="63"/>
    </row>
    <row r="320" spans="1:8" ht="15">
      <c r="A320" s="71" t="s">
        <v>287</v>
      </c>
      <c r="B320" s="72">
        <v>0</v>
      </c>
      <c r="C320" s="73">
        <v>104488552</v>
      </c>
      <c r="D320" s="72">
        <v>104488552</v>
      </c>
      <c r="E320" s="73">
        <v>39803595.92</v>
      </c>
      <c r="F320" s="72">
        <v>29852696.939999998</v>
      </c>
      <c r="G320" s="73">
        <v>64684956.08</v>
      </c>
      <c r="H320" s="63"/>
    </row>
    <row r="321" spans="1:8" ht="15">
      <c r="A321" s="71" t="s">
        <v>288</v>
      </c>
      <c r="B321" s="72">
        <v>0</v>
      </c>
      <c r="C321" s="73">
        <v>119668685</v>
      </c>
      <c r="D321" s="72">
        <v>119668685</v>
      </c>
      <c r="E321" s="73">
        <v>46804105.72</v>
      </c>
      <c r="F321" s="72">
        <v>35103079.29</v>
      </c>
      <c r="G321" s="73">
        <v>72864579.28</v>
      </c>
      <c r="H321" s="63"/>
    </row>
    <row r="322" spans="1:8" ht="15">
      <c r="A322" s="71" t="s">
        <v>289</v>
      </c>
      <c r="B322" s="72">
        <v>0</v>
      </c>
      <c r="C322" s="73">
        <v>56235272</v>
      </c>
      <c r="D322" s="72">
        <v>56235272</v>
      </c>
      <c r="E322" s="73">
        <v>22038659.8</v>
      </c>
      <c r="F322" s="72">
        <v>16528994.85</v>
      </c>
      <c r="G322" s="73">
        <v>34196612.2</v>
      </c>
      <c r="H322" s="63"/>
    </row>
    <row r="323" spans="1:8" ht="15">
      <c r="A323" s="71" t="s">
        <v>290</v>
      </c>
      <c r="B323" s="72">
        <v>0</v>
      </c>
      <c r="C323" s="73">
        <v>32978930</v>
      </c>
      <c r="D323" s="72">
        <v>32978930</v>
      </c>
      <c r="E323" s="73">
        <v>10183302.2</v>
      </c>
      <c r="F323" s="72">
        <v>9459244.2</v>
      </c>
      <c r="G323" s="73">
        <v>22795627.8</v>
      </c>
      <c r="H323" s="63"/>
    </row>
    <row r="324" spans="1:8" ht="15">
      <c r="A324" s="71" t="s">
        <v>291</v>
      </c>
      <c r="B324" s="72">
        <v>0</v>
      </c>
      <c r="C324" s="73">
        <v>27766446</v>
      </c>
      <c r="D324" s="72">
        <v>27766446</v>
      </c>
      <c r="E324" s="73">
        <v>8070512.7</v>
      </c>
      <c r="F324" s="72">
        <v>8070512.7</v>
      </c>
      <c r="G324" s="73">
        <v>19695933.3</v>
      </c>
      <c r="H324" s="63"/>
    </row>
    <row r="325" spans="1:8" ht="15">
      <c r="A325" s="71" t="s">
        <v>292</v>
      </c>
      <c r="B325" s="72">
        <v>0</v>
      </c>
      <c r="C325" s="73">
        <v>224805090</v>
      </c>
      <c r="D325" s="72">
        <v>224805090</v>
      </c>
      <c r="E325" s="73">
        <v>85814121.88</v>
      </c>
      <c r="F325" s="72">
        <v>64360591.41</v>
      </c>
      <c r="G325" s="73">
        <v>138990968.12</v>
      </c>
      <c r="H325" s="63"/>
    </row>
    <row r="326" spans="1:8" ht="15">
      <c r="A326" s="71" t="s">
        <v>293</v>
      </c>
      <c r="B326" s="72">
        <v>0</v>
      </c>
      <c r="C326" s="73">
        <v>53099700</v>
      </c>
      <c r="D326" s="72">
        <v>53099700</v>
      </c>
      <c r="E326" s="73">
        <v>20212749.72</v>
      </c>
      <c r="F326" s="72">
        <v>15159562.290000001</v>
      </c>
      <c r="G326" s="73">
        <v>32886950.28</v>
      </c>
      <c r="H326" s="63"/>
    </row>
    <row r="327" spans="1:8" ht="15">
      <c r="A327" s="71" t="s">
        <v>294</v>
      </c>
      <c r="B327" s="72">
        <v>0</v>
      </c>
      <c r="C327" s="73">
        <v>53503721</v>
      </c>
      <c r="D327" s="72">
        <v>53503721</v>
      </c>
      <c r="E327" s="73">
        <v>16324908.8</v>
      </c>
      <c r="F327" s="72">
        <v>15640427.55</v>
      </c>
      <c r="G327" s="73">
        <v>37178812.2</v>
      </c>
      <c r="H327" s="63"/>
    </row>
    <row r="328" spans="1:8" ht="15">
      <c r="A328" s="71" t="s">
        <v>295</v>
      </c>
      <c r="B328" s="72">
        <v>0</v>
      </c>
      <c r="C328" s="73">
        <v>23536370</v>
      </c>
      <c r="D328" s="72">
        <v>23536370</v>
      </c>
      <c r="E328" s="73">
        <v>9078273.2</v>
      </c>
      <c r="F328" s="72">
        <v>6808704.9</v>
      </c>
      <c r="G328" s="73">
        <v>14458096.8</v>
      </c>
      <c r="H328" s="63"/>
    </row>
    <row r="329" spans="1:8" ht="15">
      <c r="A329" s="71" t="s">
        <v>296</v>
      </c>
      <c r="B329" s="72">
        <v>0</v>
      </c>
      <c r="C329" s="73">
        <v>142145971</v>
      </c>
      <c r="D329" s="72">
        <v>142145971</v>
      </c>
      <c r="E329" s="73">
        <v>55511654.6</v>
      </c>
      <c r="F329" s="72">
        <v>41633740.95</v>
      </c>
      <c r="G329" s="73">
        <v>86634316.4</v>
      </c>
      <c r="H329" s="63"/>
    </row>
    <row r="330" spans="1:8" ht="15">
      <c r="A330" s="71" t="s">
        <v>297</v>
      </c>
      <c r="B330" s="72">
        <v>0</v>
      </c>
      <c r="C330" s="73">
        <v>56840567</v>
      </c>
      <c r="D330" s="72">
        <v>56840567</v>
      </c>
      <c r="E330" s="73">
        <v>22212224.52</v>
      </c>
      <c r="F330" s="72">
        <v>16659168.39</v>
      </c>
      <c r="G330" s="73">
        <v>34628342.480000004</v>
      </c>
      <c r="H330" s="63"/>
    </row>
    <row r="331" spans="1:8" ht="15">
      <c r="A331" s="71" t="s">
        <v>298</v>
      </c>
      <c r="B331" s="72">
        <v>0</v>
      </c>
      <c r="C331" s="73">
        <v>198203193.29</v>
      </c>
      <c r="D331" s="72">
        <v>198203193.29</v>
      </c>
      <c r="E331" s="73">
        <v>67050001.12</v>
      </c>
      <c r="F331" s="72">
        <v>50287500.84</v>
      </c>
      <c r="G331" s="73">
        <v>131153192.17</v>
      </c>
      <c r="H331" s="63"/>
    </row>
    <row r="332" spans="1:8" ht="15">
      <c r="A332" s="71" t="s">
        <v>299</v>
      </c>
      <c r="B332" s="72">
        <v>0</v>
      </c>
      <c r="C332" s="73">
        <v>67234449</v>
      </c>
      <c r="D332" s="72">
        <v>67234449</v>
      </c>
      <c r="E332" s="73">
        <v>26043589.28</v>
      </c>
      <c r="F332" s="72">
        <v>19532691.96</v>
      </c>
      <c r="G332" s="73">
        <v>41190859.72</v>
      </c>
      <c r="H332" s="63"/>
    </row>
    <row r="333" spans="1:8" ht="15">
      <c r="A333" s="71" t="s">
        <v>300</v>
      </c>
      <c r="B333" s="72">
        <v>0</v>
      </c>
      <c r="C333" s="73">
        <v>81394978</v>
      </c>
      <c r="D333" s="72">
        <v>81394978</v>
      </c>
      <c r="E333" s="73">
        <v>31496957.8</v>
      </c>
      <c r="F333" s="72">
        <v>23622718.35</v>
      </c>
      <c r="G333" s="73">
        <v>49898020.2</v>
      </c>
      <c r="H333" s="63"/>
    </row>
    <row r="334" spans="1:8" ht="15">
      <c r="A334" s="71" t="s">
        <v>301</v>
      </c>
      <c r="B334" s="72">
        <v>8711414936</v>
      </c>
      <c r="C334" s="73">
        <v>-8711414936</v>
      </c>
      <c r="D334" s="72">
        <v>0</v>
      </c>
      <c r="E334" s="73">
        <v>0</v>
      </c>
      <c r="F334" s="72">
        <v>0</v>
      </c>
      <c r="G334" s="73">
        <v>0</v>
      </c>
      <c r="H334" s="63"/>
    </row>
    <row r="335" spans="1:8" ht="15">
      <c r="A335" s="86"/>
      <c r="B335" s="81"/>
      <c r="C335" s="87"/>
      <c r="D335" s="81"/>
      <c r="E335" s="87"/>
      <c r="F335" s="81"/>
      <c r="G335" s="87"/>
      <c r="H335" s="63"/>
    </row>
    <row r="336" spans="1:8" ht="15">
      <c r="A336" s="88" t="s">
        <v>114</v>
      </c>
      <c r="B336" s="89">
        <v>61806070437.91</v>
      </c>
      <c r="C336" s="90">
        <v>3208476064.91</v>
      </c>
      <c r="D336" s="91">
        <v>65014546502.82001</v>
      </c>
      <c r="E336" s="90">
        <v>19238068456.140007</v>
      </c>
      <c r="F336" s="92">
        <v>18015648430.28</v>
      </c>
      <c r="G336" s="92">
        <v>45776478046.68</v>
      </c>
      <c r="H336" s="63"/>
    </row>
    <row r="337" spans="1:8" ht="15">
      <c r="A337" s="93"/>
      <c r="B337" s="84"/>
      <c r="C337" s="84"/>
      <c r="D337" s="84"/>
      <c r="E337" s="84"/>
      <c r="F337" s="84"/>
      <c r="G337" s="84"/>
      <c r="H337" s="63"/>
    </row>
    <row r="338" spans="1:8" ht="15">
      <c r="A338" s="93"/>
      <c r="B338" s="84"/>
      <c r="C338" s="84"/>
      <c r="D338" s="84"/>
      <c r="E338" s="84"/>
      <c r="F338" s="84"/>
      <c r="G338" s="84"/>
      <c r="H338" s="63"/>
    </row>
    <row r="339" spans="1:8" ht="15">
      <c r="A339" s="93"/>
      <c r="B339" s="84"/>
      <c r="C339" s="84"/>
      <c r="D339" s="84"/>
      <c r="E339" s="84"/>
      <c r="F339" s="84"/>
      <c r="G339" s="84"/>
      <c r="H339" s="63"/>
    </row>
    <row r="340" spans="1:8" ht="15">
      <c r="A340" s="93"/>
      <c r="B340" s="84"/>
      <c r="C340" s="84"/>
      <c r="D340" s="84"/>
      <c r="E340" s="84"/>
      <c r="F340" s="84"/>
      <c r="G340" s="84"/>
      <c r="H340" s="63"/>
    </row>
    <row r="341" spans="1:8" ht="15">
      <c r="A341" s="93"/>
      <c r="B341" s="84"/>
      <c r="C341" s="84"/>
      <c r="D341" s="84"/>
      <c r="E341" s="84"/>
      <c r="F341" s="84"/>
      <c r="G341" s="84"/>
      <c r="H341" s="63"/>
    </row>
    <row r="342" spans="1:8" ht="15">
      <c r="A342" s="93"/>
      <c r="B342" s="84"/>
      <c r="C342" s="84"/>
      <c r="D342" s="84"/>
      <c r="E342" s="84"/>
      <c r="F342" s="84"/>
      <c r="G342" s="84"/>
      <c r="H342" s="63"/>
    </row>
    <row r="343" spans="1:8" ht="15">
      <c r="A343" s="93"/>
      <c r="B343" s="84"/>
      <c r="C343" s="84"/>
      <c r="D343" s="84"/>
      <c r="E343" s="84"/>
      <c r="F343" s="84"/>
      <c r="G343" s="84"/>
      <c r="H343" s="63"/>
    </row>
    <row r="344" ht="15">
      <c r="H344" s="63"/>
    </row>
    <row r="345" ht="15">
      <c r="H345" s="63"/>
    </row>
    <row r="346" ht="15">
      <c r="H346" s="63"/>
    </row>
    <row r="347" ht="15">
      <c r="H347" s="63"/>
    </row>
    <row r="348" ht="15">
      <c r="H348" s="63"/>
    </row>
    <row r="349" ht="15">
      <c r="H349" s="63"/>
    </row>
    <row r="350" ht="15">
      <c r="H350" s="63"/>
    </row>
  </sheetData>
  <mergeCells count="10">
    <mergeCell ref="A8:G8"/>
    <mergeCell ref="A9:A10"/>
    <mergeCell ref="B9:F9"/>
    <mergeCell ref="G9:G10"/>
    <mergeCell ref="A1:G1"/>
    <mergeCell ref="A2:G2"/>
    <mergeCell ref="A3:G3"/>
    <mergeCell ref="A5:G5"/>
    <mergeCell ref="A6:G6"/>
    <mergeCell ref="A7:G7"/>
  </mergeCells>
  <printOptions horizontalCentered="1"/>
  <pageMargins left="0.51" right="0.51" top="0.75" bottom="0.75" header="0.31" footer="0.31"/>
  <pageSetup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zoomScale="140" zoomScaleNormal="140" zoomScalePageLayoutView="140" workbookViewId="0" topLeftCell="A1">
      <selection activeCell="I18" sqref="I18"/>
    </sheetView>
  </sheetViews>
  <sheetFormatPr defaultColWidth="11.57421875" defaultRowHeight="15"/>
  <cols>
    <col min="1" max="1" width="44.421875" style="25" customWidth="1"/>
    <col min="2" max="7" width="11.421875" style="25" customWidth="1"/>
    <col min="8" max="16384" width="11.421875" style="25" customWidth="1"/>
  </cols>
  <sheetData>
    <row r="1" spans="1:7" s="21" customFormat="1" ht="13.5" customHeight="1">
      <c r="A1" s="229" t="s">
        <v>304</v>
      </c>
      <c r="B1" s="229"/>
      <c r="C1" s="229"/>
      <c r="D1" s="229"/>
      <c r="E1" s="229"/>
      <c r="F1" s="229"/>
      <c r="G1" s="229"/>
    </row>
    <row r="2" spans="1:8" s="21" customFormat="1" ht="15">
      <c r="A2" s="230" t="s">
        <v>29</v>
      </c>
      <c r="B2" s="230"/>
      <c r="C2" s="230"/>
      <c r="D2" s="230"/>
      <c r="E2" s="230"/>
      <c r="F2" s="230"/>
      <c r="G2" s="230"/>
      <c r="H2" s="22"/>
    </row>
    <row r="3" spans="1:8" s="21" customFormat="1" ht="15">
      <c r="A3" s="230" t="s">
        <v>30</v>
      </c>
      <c r="B3" s="230"/>
      <c r="C3" s="230"/>
      <c r="D3" s="230"/>
      <c r="E3" s="230"/>
      <c r="F3" s="230"/>
      <c r="G3" s="230"/>
      <c r="H3" s="22"/>
    </row>
    <row r="4" spans="1:8" s="21" customFormat="1" ht="5" customHeight="1">
      <c r="A4" s="23"/>
      <c r="B4" s="23"/>
      <c r="C4" s="23"/>
      <c r="D4" s="23"/>
      <c r="E4" s="24"/>
      <c r="F4" s="24"/>
      <c r="G4" s="24"/>
      <c r="H4" s="22"/>
    </row>
    <row r="5" spans="1:7" ht="15">
      <c r="A5" s="250" t="s">
        <v>2</v>
      </c>
      <c r="B5" s="251"/>
      <c r="C5" s="251"/>
      <c r="D5" s="251"/>
      <c r="E5" s="251"/>
      <c r="F5" s="251"/>
      <c r="G5" s="252"/>
    </row>
    <row r="6" spans="1:7" ht="15">
      <c r="A6" s="245" t="s">
        <v>305</v>
      </c>
      <c r="B6" s="246"/>
      <c r="C6" s="246"/>
      <c r="D6" s="246"/>
      <c r="E6" s="246"/>
      <c r="F6" s="246"/>
      <c r="G6" s="247"/>
    </row>
    <row r="7" spans="1:7" ht="15">
      <c r="A7" s="245" t="s">
        <v>32</v>
      </c>
      <c r="B7" s="246"/>
      <c r="C7" s="246"/>
      <c r="D7" s="246"/>
      <c r="E7" s="246"/>
      <c r="F7" s="246"/>
      <c r="G7" s="247"/>
    </row>
    <row r="8" spans="1:7" ht="15">
      <c r="A8" s="245" t="s">
        <v>33</v>
      </c>
      <c r="B8" s="246"/>
      <c r="C8" s="246"/>
      <c r="D8" s="246"/>
      <c r="E8" s="246"/>
      <c r="F8" s="246"/>
      <c r="G8" s="247"/>
    </row>
    <row r="9" spans="1:7" ht="15" customHeight="1">
      <c r="A9" s="241" t="s">
        <v>34</v>
      </c>
      <c r="B9" s="241" t="s">
        <v>7</v>
      </c>
      <c r="C9" s="241"/>
      <c r="D9" s="241"/>
      <c r="E9" s="241"/>
      <c r="F9" s="241"/>
      <c r="G9" s="248" t="s">
        <v>306</v>
      </c>
    </row>
    <row r="10" spans="1:7" ht="21" customHeight="1">
      <c r="A10" s="241"/>
      <c r="B10" s="57" t="s">
        <v>36</v>
      </c>
      <c r="C10" s="57" t="s">
        <v>10</v>
      </c>
      <c r="D10" s="57" t="s">
        <v>11</v>
      </c>
      <c r="E10" s="57" t="s">
        <v>37</v>
      </c>
      <c r="F10" s="57" t="s">
        <v>13</v>
      </c>
      <c r="G10" s="249"/>
    </row>
    <row r="11" spans="1:7" ht="15">
      <c r="A11" s="94"/>
      <c r="B11" s="95"/>
      <c r="C11" s="96"/>
      <c r="D11" s="95"/>
      <c r="E11" s="96"/>
      <c r="F11" s="95"/>
      <c r="G11" s="97"/>
    </row>
    <row r="12" spans="1:8" s="37" customFormat="1" ht="14.5" customHeight="1">
      <c r="A12" s="98" t="s">
        <v>307</v>
      </c>
      <c r="B12" s="85">
        <v>23301306521</v>
      </c>
      <c r="C12" s="84">
        <v>46702153.450000644</v>
      </c>
      <c r="D12" s="85">
        <v>23348008674.449993</v>
      </c>
      <c r="E12" s="84">
        <v>5725202392.159999</v>
      </c>
      <c r="F12" s="85">
        <v>5376077623.499999</v>
      </c>
      <c r="G12" s="99">
        <v>17622806282.29</v>
      </c>
      <c r="H12" s="63"/>
    </row>
    <row r="13" spans="1:8" s="37" customFormat="1" ht="15">
      <c r="A13" s="100" t="s">
        <v>308</v>
      </c>
      <c r="B13" s="34">
        <v>8308150232.339999</v>
      </c>
      <c r="C13" s="35">
        <v>629555282.3199997</v>
      </c>
      <c r="D13" s="34">
        <v>8937705514.66</v>
      </c>
      <c r="E13" s="35">
        <v>2384332977.84</v>
      </c>
      <c r="F13" s="34">
        <v>2106699036.59</v>
      </c>
      <c r="G13" s="36">
        <v>6553372536.82</v>
      </c>
      <c r="H13" s="63"/>
    </row>
    <row r="14" spans="1:8" ht="15">
      <c r="A14" s="101" t="s">
        <v>309</v>
      </c>
      <c r="B14" s="39">
        <v>679201685.86</v>
      </c>
      <c r="C14" s="40">
        <v>0</v>
      </c>
      <c r="D14" s="39">
        <v>679201685.86</v>
      </c>
      <c r="E14" s="40">
        <v>228393672.96</v>
      </c>
      <c r="F14" s="39">
        <v>222955338.91000003</v>
      </c>
      <c r="G14" s="41">
        <v>450808012.9</v>
      </c>
      <c r="H14" s="63"/>
    </row>
    <row r="15" spans="1:8" ht="15">
      <c r="A15" s="101" t="s">
        <v>310</v>
      </c>
      <c r="B15" s="39">
        <v>2460363444.1799994</v>
      </c>
      <c r="C15" s="40">
        <v>384215.8899999857</v>
      </c>
      <c r="D15" s="39">
        <v>2460747660.0699997</v>
      </c>
      <c r="E15" s="40">
        <v>781195139.9</v>
      </c>
      <c r="F15" s="39">
        <v>677448740.1299999</v>
      </c>
      <c r="G15" s="41">
        <v>1679552520.1699996</v>
      </c>
      <c r="H15" s="63"/>
    </row>
    <row r="16" spans="1:8" ht="15">
      <c r="A16" s="101" t="s">
        <v>311</v>
      </c>
      <c r="B16" s="39">
        <v>906689313.0800003</v>
      </c>
      <c r="C16" s="40">
        <v>5265175.349999998</v>
      </c>
      <c r="D16" s="39">
        <v>911954488.4300002</v>
      </c>
      <c r="E16" s="40">
        <v>236668035.23000002</v>
      </c>
      <c r="F16" s="39">
        <v>230304597.54000002</v>
      </c>
      <c r="G16" s="41">
        <v>675286453.1999999</v>
      </c>
      <c r="H16" s="63"/>
    </row>
    <row r="17" spans="1:8" ht="15">
      <c r="A17" s="101" t="s">
        <v>312</v>
      </c>
      <c r="B17" s="39">
        <v>0</v>
      </c>
      <c r="C17" s="40">
        <v>0</v>
      </c>
      <c r="D17" s="39">
        <v>0</v>
      </c>
      <c r="E17" s="40">
        <v>0</v>
      </c>
      <c r="F17" s="39">
        <v>0</v>
      </c>
      <c r="G17" s="41">
        <v>0</v>
      </c>
      <c r="H17" s="63"/>
    </row>
    <row r="18" spans="1:8" ht="15">
      <c r="A18" s="101" t="s">
        <v>313</v>
      </c>
      <c r="B18" s="39">
        <v>1176690701.6799998</v>
      </c>
      <c r="C18" s="40">
        <v>663146444.0599997</v>
      </c>
      <c r="D18" s="39">
        <v>1839837145.7400014</v>
      </c>
      <c r="E18" s="40">
        <v>721060353.86</v>
      </c>
      <c r="F18" s="39">
        <v>560491987.8199999</v>
      </c>
      <c r="G18" s="41">
        <v>1118776791.88</v>
      </c>
      <c r="H18" s="63"/>
    </row>
    <row r="19" spans="1:8" ht="15">
      <c r="A19" s="101" t="s">
        <v>314</v>
      </c>
      <c r="B19" s="39">
        <v>0</v>
      </c>
      <c r="C19" s="40">
        <v>0</v>
      </c>
      <c r="D19" s="39">
        <v>0</v>
      </c>
      <c r="E19" s="40">
        <v>0</v>
      </c>
      <c r="F19" s="39">
        <v>0</v>
      </c>
      <c r="G19" s="41">
        <v>0</v>
      </c>
      <c r="H19" s="63"/>
    </row>
    <row r="20" spans="1:8" ht="15">
      <c r="A20" s="101" t="s">
        <v>315</v>
      </c>
      <c r="B20" s="39">
        <v>3069856928.1600003</v>
      </c>
      <c r="C20" s="40">
        <v>-39240552.97999999</v>
      </c>
      <c r="D20" s="39">
        <v>3030616375.18</v>
      </c>
      <c r="E20" s="40">
        <v>412453457.40999997</v>
      </c>
      <c r="F20" s="39">
        <v>411579731.02</v>
      </c>
      <c r="G20" s="41">
        <v>2618162917.77</v>
      </c>
      <c r="H20" s="63"/>
    </row>
    <row r="21" spans="1:8" ht="15">
      <c r="A21" s="101" t="s">
        <v>316</v>
      </c>
      <c r="B21" s="39">
        <v>15348159.38</v>
      </c>
      <c r="C21" s="40">
        <v>0</v>
      </c>
      <c r="D21" s="39">
        <v>15348159.38</v>
      </c>
      <c r="E21" s="40">
        <v>4562318.48</v>
      </c>
      <c r="F21" s="39">
        <v>3918641.17</v>
      </c>
      <c r="G21" s="41">
        <v>10785840.9</v>
      </c>
      <c r="H21" s="63"/>
    </row>
    <row r="22" spans="1:8" ht="15">
      <c r="A22" s="102"/>
      <c r="B22" s="39"/>
      <c r="C22" s="40"/>
      <c r="D22" s="39"/>
      <c r="E22" s="40"/>
      <c r="F22" s="39"/>
      <c r="G22" s="41"/>
      <c r="H22" s="63"/>
    </row>
    <row r="23" spans="1:8" s="37" customFormat="1" ht="15">
      <c r="A23" s="100" t="s">
        <v>317</v>
      </c>
      <c r="B23" s="34">
        <v>8029690109.289998</v>
      </c>
      <c r="C23" s="35">
        <v>-341608229.19</v>
      </c>
      <c r="D23" s="34">
        <v>7688081880.0999975</v>
      </c>
      <c r="E23" s="35">
        <v>1837226612.4099994</v>
      </c>
      <c r="F23" s="34">
        <v>1789191980.9799995</v>
      </c>
      <c r="G23" s="36">
        <v>5850855267.69</v>
      </c>
      <c r="H23" s="63"/>
    </row>
    <row r="24" spans="1:8" ht="15">
      <c r="A24" s="101" t="s">
        <v>318</v>
      </c>
      <c r="B24" s="39">
        <v>152135329.60999995</v>
      </c>
      <c r="C24" s="40">
        <v>-139742.52000000008</v>
      </c>
      <c r="D24" s="39">
        <v>151995587.08999997</v>
      </c>
      <c r="E24" s="40">
        <v>30442640.830000002</v>
      </c>
      <c r="F24" s="39">
        <v>30423152.830000002</v>
      </c>
      <c r="G24" s="41">
        <v>121552946.26000002</v>
      </c>
      <c r="H24" s="63"/>
    </row>
    <row r="25" spans="1:8" ht="15">
      <c r="A25" s="101" t="s">
        <v>319</v>
      </c>
      <c r="B25" s="39">
        <v>386302960.11</v>
      </c>
      <c r="C25" s="40">
        <v>-190687944.43999997</v>
      </c>
      <c r="D25" s="39">
        <v>195615015.67000008</v>
      </c>
      <c r="E25" s="40">
        <v>73055631.44</v>
      </c>
      <c r="F25" s="39">
        <v>73027791.44</v>
      </c>
      <c r="G25" s="41">
        <v>122559384.22999994</v>
      </c>
      <c r="H25" s="63"/>
    </row>
    <row r="26" spans="1:8" ht="15">
      <c r="A26" s="101" t="s">
        <v>320</v>
      </c>
      <c r="B26" s="39">
        <v>1618527661.1299984</v>
      </c>
      <c r="C26" s="40">
        <v>4635837.029999999</v>
      </c>
      <c r="D26" s="39">
        <v>1623163498.1599987</v>
      </c>
      <c r="E26" s="40">
        <v>149014841.64999998</v>
      </c>
      <c r="F26" s="39">
        <v>144204191.89</v>
      </c>
      <c r="G26" s="41">
        <v>1474148656.509999</v>
      </c>
      <c r="H26" s="63"/>
    </row>
    <row r="27" spans="1:8" ht="15">
      <c r="A27" s="101" t="s">
        <v>321</v>
      </c>
      <c r="B27" s="39">
        <v>190656214.29000002</v>
      </c>
      <c r="C27" s="40">
        <v>476769.2299999986</v>
      </c>
      <c r="D27" s="39">
        <v>191132983.51999998</v>
      </c>
      <c r="E27" s="40">
        <v>45491008.8</v>
      </c>
      <c r="F27" s="39">
        <v>44391008.8</v>
      </c>
      <c r="G27" s="41">
        <v>145641974.72000003</v>
      </c>
      <c r="H27" s="63"/>
    </row>
    <row r="28" spans="1:8" ht="15">
      <c r="A28" s="101" t="s">
        <v>322</v>
      </c>
      <c r="B28" s="39">
        <v>5062836075.7699995</v>
      </c>
      <c r="C28" s="40">
        <v>-119306706.58000001</v>
      </c>
      <c r="D28" s="39">
        <v>4943529369.189999</v>
      </c>
      <c r="E28" s="40">
        <v>1433037733.1399994</v>
      </c>
      <c r="F28" s="39">
        <v>1391294038.9099996</v>
      </c>
      <c r="G28" s="41">
        <v>3510491636.05</v>
      </c>
      <c r="H28" s="63"/>
    </row>
    <row r="29" spans="1:8" ht="15">
      <c r="A29" s="101" t="s">
        <v>323</v>
      </c>
      <c r="B29" s="39">
        <v>619231868.3800001</v>
      </c>
      <c r="C29" s="40">
        <v>-36586441.910000004</v>
      </c>
      <c r="D29" s="39">
        <v>582645426.47</v>
      </c>
      <c r="E29" s="40">
        <v>106184756.55</v>
      </c>
      <c r="F29" s="39">
        <v>105851797.11</v>
      </c>
      <c r="G29" s="41">
        <v>476460669.91999996</v>
      </c>
      <c r="H29" s="63"/>
    </row>
    <row r="30" spans="1:8" ht="15">
      <c r="A30" s="101" t="s">
        <v>324</v>
      </c>
      <c r="B30" s="39">
        <v>0</v>
      </c>
      <c r="C30" s="40">
        <v>0</v>
      </c>
      <c r="D30" s="39">
        <v>0</v>
      </c>
      <c r="E30" s="40">
        <v>0</v>
      </c>
      <c r="F30" s="39">
        <v>0</v>
      </c>
      <c r="G30" s="41">
        <v>0</v>
      </c>
      <c r="H30" s="63"/>
    </row>
    <row r="31" spans="1:8" ht="15">
      <c r="A31" s="102"/>
      <c r="B31" s="39"/>
      <c r="C31" s="40"/>
      <c r="D31" s="39"/>
      <c r="E31" s="40"/>
      <c r="F31" s="39"/>
      <c r="G31" s="41"/>
      <c r="H31" s="63"/>
    </row>
    <row r="32" spans="1:8" s="37" customFormat="1" ht="15">
      <c r="A32" s="100" t="s">
        <v>325</v>
      </c>
      <c r="B32" s="34">
        <v>998645329.55</v>
      </c>
      <c r="C32" s="35">
        <v>70582700.76000002</v>
      </c>
      <c r="D32" s="34">
        <v>1069228030.3100001</v>
      </c>
      <c r="E32" s="35">
        <v>175577697.66</v>
      </c>
      <c r="F32" s="34">
        <v>161712993.26</v>
      </c>
      <c r="G32" s="36">
        <v>893650332.65</v>
      </c>
      <c r="H32" s="63"/>
    </row>
    <row r="33" spans="1:8" ht="15" customHeight="1">
      <c r="A33" s="103" t="s">
        <v>326</v>
      </c>
      <c r="B33" s="39">
        <v>196738941.00999993</v>
      </c>
      <c r="C33" s="40">
        <v>52862443.70000001</v>
      </c>
      <c r="D33" s="39">
        <v>249601384.71</v>
      </c>
      <c r="E33" s="40">
        <v>34137183.190000005</v>
      </c>
      <c r="F33" s="39">
        <v>34137183.190000005</v>
      </c>
      <c r="G33" s="41">
        <v>215464201.51999995</v>
      </c>
      <c r="H33" s="63"/>
    </row>
    <row r="34" spans="1:8" ht="15">
      <c r="A34" s="101" t="s">
        <v>327</v>
      </c>
      <c r="B34" s="39">
        <v>426518064.41999996</v>
      </c>
      <c r="C34" s="40">
        <v>1164811.54</v>
      </c>
      <c r="D34" s="39">
        <v>427682875.96</v>
      </c>
      <c r="E34" s="40">
        <v>19586094.979999997</v>
      </c>
      <c r="F34" s="39">
        <v>18541449.38</v>
      </c>
      <c r="G34" s="41">
        <v>408096780.98</v>
      </c>
      <c r="H34" s="63"/>
    </row>
    <row r="35" spans="1:8" ht="15">
      <c r="A35" s="101" t="s">
        <v>328</v>
      </c>
      <c r="B35" s="39">
        <v>0</v>
      </c>
      <c r="C35" s="40">
        <v>0</v>
      </c>
      <c r="D35" s="39">
        <v>0</v>
      </c>
      <c r="E35" s="40">
        <v>0</v>
      </c>
      <c r="F35" s="39">
        <v>0</v>
      </c>
      <c r="G35" s="41">
        <v>0</v>
      </c>
      <c r="H35" s="63"/>
    </row>
    <row r="36" spans="1:8" ht="15">
      <c r="A36" s="101" t="s">
        <v>329</v>
      </c>
      <c r="B36" s="39">
        <v>0</v>
      </c>
      <c r="C36" s="40">
        <v>0</v>
      </c>
      <c r="D36" s="39">
        <v>0</v>
      </c>
      <c r="E36" s="40">
        <v>0</v>
      </c>
      <c r="F36" s="39">
        <v>0</v>
      </c>
      <c r="G36" s="41">
        <v>0</v>
      </c>
      <c r="H36" s="63"/>
    </row>
    <row r="37" spans="1:8" ht="15">
      <c r="A37" s="101" t="s">
        <v>330</v>
      </c>
      <c r="B37" s="39">
        <v>110484812.06</v>
      </c>
      <c r="C37" s="40">
        <v>15157439.7</v>
      </c>
      <c r="D37" s="39">
        <v>125642251.75999998</v>
      </c>
      <c r="E37" s="40">
        <v>53475188.839999996</v>
      </c>
      <c r="F37" s="39">
        <v>51325188.839999996</v>
      </c>
      <c r="G37" s="41">
        <v>72167062.92</v>
      </c>
      <c r="H37" s="63"/>
    </row>
    <row r="38" spans="1:8" ht="15">
      <c r="A38" s="101" t="s">
        <v>331</v>
      </c>
      <c r="B38" s="39">
        <v>0</v>
      </c>
      <c r="C38" s="40">
        <v>0</v>
      </c>
      <c r="D38" s="39">
        <v>0</v>
      </c>
      <c r="E38" s="40">
        <v>0</v>
      </c>
      <c r="F38" s="39">
        <v>0</v>
      </c>
      <c r="G38" s="41">
        <v>0</v>
      </c>
      <c r="H38" s="63"/>
    </row>
    <row r="39" spans="1:8" ht="15">
      <c r="A39" s="101" t="s">
        <v>332</v>
      </c>
      <c r="B39" s="39">
        <v>252878392.37000006</v>
      </c>
      <c r="C39" s="40">
        <v>1398005.8200000026</v>
      </c>
      <c r="D39" s="39">
        <v>254276398.19000003</v>
      </c>
      <c r="E39" s="40">
        <v>64824236.989999995</v>
      </c>
      <c r="F39" s="39">
        <v>54154178.190000005</v>
      </c>
      <c r="G39" s="41">
        <v>189452161.19999996</v>
      </c>
      <c r="H39" s="63"/>
    </row>
    <row r="40" spans="1:8" ht="15">
      <c r="A40" s="101" t="s">
        <v>333</v>
      </c>
      <c r="B40" s="39">
        <v>4613808.32</v>
      </c>
      <c r="C40" s="40">
        <v>-7.275957614183426E-12</v>
      </c>
      <c r="D40" s="39">
        <v>4613808.32</v>
      </c>
      <c r="E40" s="40">
        <v>1350798.13</v>
      </c>
      <c r="F40" s="39">
        <v>1350798.13</v>
      </c>
      <c r="G40" s="41">
        <v>3263010.19</v>
      </c>
      <c r="H40" s="63"/>
    </row>
    <row r="41" spans="1:8" ht="15">
      <c r="A41" s="101" t="s">
        <v>334</v>
      </c>
      <c r="B41" s="39">
        <v>7411311.370000001</v>
      </c>
      <c r="C41" s="40">
        <v>0</v>
      </c>
      <c r="D41" s="39">
        <v>7411311.370000001</v>
      </c>
      <c r="E41" s="40">
        <v>2204195.5300000003</v>
      </c>
      <c r="F41" s="39">
        <v>2204195.5300000003</v>
      </c>
      <c r="G41" s="41">
        <v>5207115.84</v>
      </c>
      <c r="H41" s="63"/>
    </row>
    <row r="42" spans="1:8" ht="15">
      <c r="A42" s="102"/>
      <c r="B42" s="39"/>
      <c r="C42" s="40"/>
      <c r="D42" s="39"/>
      <c r="E42" s="40"/>
      <c r="F42" s="39"/>
      <c r="G42" s="41"/>
      <c r="H42" s="63"/>
    </row>
    <row r="43" spans="1:8" s="37" customFormat="1" ht="15">
      <c r="A43" s="100" t="s">
        <v>335</v>
      </c>
      <c r="B43" s="34">
        <v>5964820849.82</v>
      </c>
      <c r="C43" s="35">
        <v>-311827600.43999904</v>
      </c>
      <c r="D43" s="34">
        <v>5652993249.380002</v>
      </c>
      <c r="E43" s="35">
        <v>1328065104.249999</v>
      </c>
      <c r="F43" s="34">
        <v>1318473612.669999</v>
      </c>
      <c r="G43" s="36">
        <v>4324928145.13</v>
      </c>
      <c r="H43" s="63"/>
    </row>
    <row r="44" spans="1:8" ht="15">
      <c r="A44" s="101" t="s">
        <v>336</v>
      </c>
      <c r="B44" s="39">
        <v>0</v>
      </c>
      <c r="C44" s="40">
        <v>0</v>
      </c>
      <c r="D44" s="39">
        <v>0</v>
      </c>
      <c r="E44" s="40">
        <v>0</v>
      </c>
      <c r="F44" s="39">
        <v>0</v>
      </c>
      <c r="G44" s="41">
        <v>0</v>
      </c>
      <c r="H44" s="63"/>
    </row>
    <row r="45" spans="1:8" ht="20">
      <c r="A45" s="103" t="s">
        <v>337</v>
      </c>
      <c r="B45" s="39">
        <v>5611558806.75</v>
      </c>
      <c r="C45" s="40">
        <v>33079439.4300009</v>
      </c>
      <c r="D45" s="39">
        <v>5644638246.180002</v>
      </c>
      <c r="E45" s="40">
        <v>1320479985.589999</v>
      </c>
      <c r="F45" s="39">
        <v>1311657961.589999</v>
      </c>
      <c r="G45" s="41">
        <v>4324158260.59</v>
      </c>
      <c r="H45" s="63"/>
    </row>
    <row r="46" spans="1:8" ht="15">
      <c r="A46" s="101" t="s">
        <v>338</v>
      </c>
      <c r="B46" s="39">
        <v>0</v>
      </c>
      <c r="C46" s="40">
        <v>0</v>
      </c>
      <c r="D46" s="39">
        <v>0</v>
      </c>
      <c r="E46" s="40">
        <v>0</v>
      </c>
      <c r="F46" s="39">
        <v>0</v>
      </c>
      <c r="G46" s="41">
        <v>0</v>
      </c>
      <c r="H46" s="63"/>
    </row>
    <row r="47" spans="1:8" ht="15">
      <c r="A47" s="101" t="s">
        <v>339</v>
      </c>
      <c r="B47" s="39">
        <v>353262043.07</v>
      </c>
      <c r="C47" s="40">
        <v>-344907039.86999995</v>
      </c>
      <c r="D47" s="39">
        <v>8355003.2</v>
      </c>
      <c r="E47" s="40">
        <v>7585118.66</v>
      </c>
      <c r="F47" s="39">
        <v>6815651.08</v>
      </c>
      <c r="G47" s="41">
        <v>769884.54</v>
      </c>
      <c r="H47" s="63"/>
    </row>
    <row r="48" spans="1:8" ht="15">
      <c r="A48" s="102"/>
      <c r="B48" s="39"/>
      <c r="C48" s="40"/>
      <c r="D48" s="39"/>
      <c r="E48" s="40"/>
      <c r="F48" s="39"/>
      <c r="G48" s="41"/>
      <c r="H48" s="63"/>
    </row>
    <row r="49" spans="1:8" s="37" customFormat="1" ht="15">
      <c r="A49" s="98" t="s">
        <v>340</v>
      </c>
      <c r="B49" s="34">
        <v>38504763916.91</v>
      </c>
      <c r="C49" s="35">
        <v>3161773911.460001</v>
      </c>
      <c r="D49" s="34">
        <v>41666537828.37</v>
      </c>
      <c r="E49" s="35">
        <v>13512866063.979996</v>
      </c>
      <c r="F49" s="34">
        <v>12639570806.779997</v>
      </c>
      <c r="G49" s="36">
        <v>28153671764.38999</v>
      </c>
      <c r="H49" s="63"/>
    </row>
    <row r="50" spans="1:8" s="37" customFormat="1" ht="15">
      <c r="A50" s="100" t="s">
        <v>308</v>
      </c>
      <c r="B50" s="34">
        <v>272426325.25</v>
      </c>
      <c r="C50" s="35">
        <v>64052689.07</v>
      </c>
      <c r="D50" s="34">
        <v>336479014.32</v>
      </c>
      <c r="E50" s="35">
        <v>0</v>
      </c>
      <c r="F50" s="34">
        <v>0</v>
      </c>
      <c r="G50" s="36">
        <v>336479014.32</v>
      </c>
      <c r="H50" s="63"/>
    </row>
    <row r="51" spans="1:8" ht="15">
      <c r="A51" s="101" t="s">
        <v>309</v>
      </c>
      <c r="B51" s="39">
        <v>0</v>
      </c>
      <c r="C51" s="40">
        <v>0</v>
      </c>
      <c r="D51" s="39">
        <v>0</v>
      </c>
      <c r="E51" s="40">
        <v>0</v>
      </c>
      <c r="F51" s="39">
        <v>0</v>
      </c>
      <c r="G51" s="41">
        <v>0</v>
      </c>
      <c r="H51" s="63"/>
    </row>
    <row r="52" spans="1:8" ht="15">
      <c r="A52" s="101" t="s">
        <v>310</v>
      </c>
      <c r="B52" s="39">
        <v>30454963.22</v>
      </c>
      <c r="C52" s="40">
        <v>0</v>
      </c>
      <c r="D52" s="39">
        <v>30454963.22</v>
      </c>
      <c r="E52" s="40">
        <v>0</v>
      </c>
      <c r="F52" s="39">
        <v>0</v>
      </c>
      <c r="G52" s="41">
        <v>30454963.22</v>
      </c>
      <c r="H52" s="63"/>
    </row>
    <row r="53" spans="1:8" ht="15">
      <c r="A53" s="101" t="s">
        <v>311</v>
      </c>
      <c r="B53" s="39">
        <v>420000</v>
      </c>
      <c r="C53" s="40">
        <v>0</v>
      </c>
      <c r="D53" s="39">
        <v>420000</v>
      </c>
      <c r="E53" s="40">
        <v>0</v>
      </c>
      <c r="F53" s="39">
        <v>0</v>
      </c>
      <c r="G53" s="41">
        <v>420000</v>
      </c>
      <c r="H53" s="63"/>
    </row>
    <row r="54" spans="1:8" ht="15">
      <c r="A54" s="104" t="s">
        <v>312</v>
      </c>
      <c r="B54" s="44">
        <v>0</v>
      </c>
      <c r="C54" s="45">
        <v>0</v>
      </c>
      <c r="D54" s="44">
        <v>0</v>
      </c>
      <c r="E54" s="45">
        <v>0</v>
      </c>
      <c r="F54" s="44">
        <v>0</v>
      </c>
      <c r="G54" s="46">
        <v>0</v>
      </c>
      <c r="H54" s="63"/>
    </row>
    <row r="55" spans="1:8" ht="15">
      <c r="A55" s="101" t="s">
        <v>313</v>
      </c>
      <c r="B55" s="39">
        <v>30000000</v>
      </c>
      <c r="C55" s="40">
        <v>53341518.07</v>
      </c>
      <c r="D55" s="39">
        <v>83341518.07</v>
      </c>
      <c r="E55" s="40">
        <v>0</v>
      </c>
      <c r="F55" s="39">
        <v>0</v>
      </c>
      <c r="G55" s="41">
        <v>83341518.07</v>
      </c>
      <c r="H55" s="63"/>
    </row>
    <row r="56" spans="1:8" ht="15">
      <c r="A56" s="101" t="s">
        <v>314</v>
      </c>
      <c r="B56" s="39">
        <v>0</v>
      </c>
      <c r="C56" s="40">
        <v>0</v>
      </c>
      <c r="D56" s="39">
        <v>0</v>
      </c>
      <c r="E56" s="40">
        <v>0</v>
      </c>
      <c r="F56" s="39">
        <v>0</v>
      </c>
      <c r="G56" s="41">
        <v>0</v>
      </c>
      <c r="H56" s="63"/>
    </row>
    <row r="57" spans="1:8" ht="15">
      <c r="A57" s="101" t="s">
        <v>315</v>
      </c>
      <c r="B57" s="39">
        <v>211551362.03</v>
      </c>
      <c r="C57" s="40">
        <v>10711171</v>
      </c>
      <c r="D57" s="39">
        <v>222262533.03</v>
      </c>
      <c r="E57" s="40">
        <v>0</v>
      </c>
      <c r="F57" s="39">
        <v>0</v>
      </c>
      <c r="G57" s="41">
        <v>222262533.03</v>
      </c>
      <c r="H57" s="63"/>
    </row>
    <row r="58" spans="1:8" ht="15">
      <c r="A58" s="101" t="s">
        <v>316</v>
      </c>
      <c r="B58" s="39">
        <v>0</v>
      </c>
      <c r="C58" s="40">
        <v>0</v>
      </c>
      <c r="D58" s="39">
        <v>0</v>
      </c>
      <c r="E58" s="40">
        <v>0</v>
      </c>
      <c r="F58" s="39">
        <v>0</v>
      </c>
      <c r="G58" s="41">
        <v>0</v>
      </c>
      <c r="H58" s="63"/>
    </row>
    <row r="59" spans="1:8" ht="15">
      <c r="A59" s="102"/>
      <c r="B59" s="39"/>
      <c r="C59" s="40"/>
      <c r="D59" s="39"/>
      <c r="E59" s="40"/>
      <c r="F59" s="39"/>
      <c r="G59" s="41"/>
      <c r="H59" s="63"/>
    </row>
    <row r="60" spans="1:8" s="37" customFormat="1" ht="15">
      <c r="A60" s="100" t="s">
        <v>317</v>
      </c>
      <c r="B60" s="34">
        <v>28472868711.809998</v>
      </c>
      <c r="C60" s="35">
        <v>2503926026.7400002</v>
      </c>
      <c r="D60" s="34">
        <v>30976794738.550003</v>
      </c>
      <c r="E60" s="35">
        <v>9858306012.02</v>
      </c>
      <c r="F60" s="34">
        <v>9814706012.02</v>
      </c>
      <c r="G60" s="36">
        <v>21118488726.53</v>
      </c>
      <c r="H60" s="63"/>
    </row>
    <row r="61" spans="1:8" ht="15">
      <c r="A61" s="101" t="s">
        <v>318</v>
      </c>
      <c r="B61" s="39">
        <v>393760566.27</v>
      </c>
      <c r="C61" s="40">
        <v>60389986.95000001</v>
      </c>
      <c r="D61" s="39">
        <v>454150553.22</v>
      </c>
      <c r="E61" s="40">
        <v>185143802.21</v>
      </c>
      <c r="F61" s="39">
        <v>141543802.21</v>
      </c>
      <c r="G61" s="41">
        <v>269006751.01</v>
      </c>
      <c r="H61" s="63"/>
    </row>
    <row r="62" spans="1:8" ht="15">
      <c r="A62" s="101" t="s">
        <v>319</v>
      </c>
      <c r="B62" s="39">
        <v>770753985.04</v>
      </c>
      <c r="C62" s="40">
        <v>46275000</v>
      </c>
      <c r="D62" s="39">
        <v>817028985.04</v>
      </c>
      <c r="E62" s="40">
        <v>46275000</v>
      </c>
      <c r="F62" s="39">
        <v>46275000</v>
      </c>
      <c r="G62" s="41">
        <v>770753985.04</v>
      </c>
      <c r="H62" s="63"/>
    </row>
    <row r="63" spans="1:8" ht="15">
      <c r="A63" s="101" t="s">
        <v>320</v>
      </c>
      <c r="B63" s="39">
        <v>5396550262</v>
      </c>
      <c r="C63" s="40">
        <v>1482888995.0400002</v>
      </c>
      <c r="D63" s="39">
        <v>6879439257.04</v>
      </c>
      <c r="E63" s="40">
        <v>2690397471.84</v>
      </c>
      <c r="F63" s="39">
        <v>2690397471.84</v>
      </c>
      <c r="G63" s="41">
        <v>4189041785.2000003</v>
      </c>
      <c r="H63" s="63"/>
    </row>
    <row r="64" spans="1:8" ht="15">
      <c r="A64" s="101" t="s">
        <v>321</v>
      </c>
      <c r="B64" s="39">
        <v>0</v>
      </c>
      <c r="C64" s="40">
        <v>110000</v>
      </c>
      <c r="D64" s="39">
        <v>110000</v>
      </c>
      <c r="E64" s="40">
        <v>110000</v>
      </c>
      <c r="F64" s="39">
        <v>110000</v>
      </c>
      <c r="G64" s="41">
        <v>0</v>
      </c>
      <c r="H64" s="63"/>
    </row>
    <row r="65" spans="1:8" ht="15">
      <c r="A65" s="101" t="s">
        <v>322</v>
      </c>
      <c r="B65" s="39">
        <v>21010665971</v>
      </c>
      <c r="C65" s="40">
        <v>897646460.5099999</v>
      </c>
      <c r="D65" s="39">
        <v>21908312431.510002</v>
      </c>
      <c r="E65" s="40">
        <v>6690473204.630001</v>
      </c>
      <c r="F65" s="39">
        <v>6690473204.630001</v>
      </c>
      <c r="G65" s="41">
        <v>15217839226.88</v>
      </c>
      <c r="H65" s="63"/>
    </row>
    <row r="66" spans="1:8" ht="15">
      <c r="A66" s="101" t="s">
        <v>323</v>
      </c>
      <c r="B66" s="39">
        <v>901137927.5000001</v>
      </c>
      <c r="C66" s="40">
        <v>16615584.24000002</v>
      </c>
      <c r="D66" s="39">
        <v>917753511.74</v>
      </c>
      <c r="E66" s="40">
        <v>245906533.34</v>
      </c>
      <c r="F66" s="39">
        <v>245906533.34</v>
      </c>
      <c r="G66" s="41">
        <v>671846978.4000001</v>
      </c>
      <c r="H66" s="63"/>
    </row>
    <row r="67" spans="1:8" ht="15">
      <c r="A67" s="101" t="s">
        <v>324</v>
      </c>
      <c r="B67" s="39">
        <v>0</v>
      </c>
      <c r="C67" s="40">
        <v>0</v>
      </c>
      <c r="D67" s="39">
        <v>0</v>
      </c>
      <c r="E67" s="40">
        <v>0</v>
      </c>
      <c r="F67" s="39">
        <v>0</v>
      </c>
      <c r="G67" s="41">
        <v>0</v>
      </c>
      <c r="H67" s="63"/>
    </row>
    <row r="68" spans="1:8" ht="15">
      <c r="A68" s="102"/>
      <c r="B68" s="39"/>
      <c r="C68" s="40"/>
      <c r="D68" s="39"/>
      <c r="E68" s="40"/>
      <c r="F68" s="39"/>
      <c r="G68" s="41"/>
      <c r="H68" s="63"/>
    </row>
    <row r="69" spans="1:8" s="37" customFormat="1" ht="15">
      <c r="A69" s="100" t="s">
        <v>325</v>
      </c>
      <c r="B69" s="34">
        <v>555130578.4</v>
      </c>
      <c r="C69" s="35">
        <v>33489514.550000004</v>
      </c>
      <c r="D69" s="34">
        <v>588620092.95</v>
      </c>
      <c r="E69" s="35">
        <v>170942550.4199999</v>
      </c>
      <c r="F69" s="34">
        <v>170942550.4199999</v>
      </c>
      <c r="G69" s="36">
        <v>417677542.52999926</v>
      </c>
      <c r="H69" s="63"/>
    </row>
    <row r="70" spans="1:8" ht="18" customHeight="1">
      <c r="A70" s="101" t="s">
        <v>326</v>
      </c>
      <c r="B70" s="39">
        <v>0</v>
      </c>
      <c r="C70" s="40">
        <v>33489514.55</v>
      </c>
      <c r="D70" s="39">
        <v>33489514.55</v>
      </c>
      <c r="E70" s="40">
        <v>8183236.55</v>
      </c>
      <c r="F70" s="39">
        <v>8183236.55</v>
      </c>
      <c r="G70" s="41">
        <v>25306278</v>
      </c>
      <c r="H70" s="63"/>
    </row>
    <row r="71" spans="1:8" ht="15">
      <c r="A71" s="101" t="s">
        <v>327</v>
      </c>
      <c r="B71" s="39">
        <v>0</v>
      </c>
      <c r="C71" s="40">
        <v>0</v>
      </c>
      <c r="D71" s="39">
        <v>0</v>
      </c>
      <c r="E71" s="40">
        <v>0</v>
      </c>
      <c r="F71" s="39">
        <v>0</v>
      </c>
      <c r="G71" s="41">
        <v>0</v>
      </c>
      <c r="H71" s="63"/>
    </row>
    <row r="72" spans="1:8" ht="15">
      <c r="A72" s="101" t="s">
        <v>328</v>
      </c>
      <c r="B72" s="39">
        <v>0</v>
      </c>
      <c r="C72" s="40">
        <v>0</v>
      </c>
      <c r="D72" s="39">
        <v>0</v>
      </c>
      <c r="E72" s="40">
        <v>0</v>
      </c>
      <c r="F72" s="39">
        <v>0</v>
      </c>
      <c r="G72" s="41">
        <v>0</v>
      </c>
      <c r="H72" s="63"/>
    </row>
    <row r="73" spans="1:8" ht="15">
      <c r="A73" s="101" t="s">
        <v>329</v>
      </c>
      <c r="B73" s="39">
        <v>0</v>
      </c>
      <c r="C73" s="40">
        <v>0</v>
      </c>
      <c r="D73" s="39">
        <v>0</v>
      </c>
      <c r="E73" s="40">
        <v>0</v>
      </c>
      <c r="F73" s="39">
        <v>0</v>
      </c>
      <c r="G73" s="41">
        <v>0</v>
      </c>
      <c r="H73" s="63"/>
    </row>
    <row r="74" spans="1:8" ht="15">
      <c r="A74" s="101" t="s">
        <v>330</v>
      </c>
      <c r="B74" s="39">
        <v>555130578.4</v>
      </c>
      <c r="C74" s="40">
        <v>3.725290298461914E-09</v>
      </c>
      <c r="D74" s="39">
        <v>555130578.4000001</v>
      </c>
      <c r="E74" s="40">
        <v>162759313.8699999</v>
      </c>
      <c r="F74" s="39">
        <v>162759313.8699999</v>
      </c>
      <c r="G74" s="41">
        <v>392371264.52999926</v>
      </c>
      <c r="H74" s="63"/>
    </row>
    <row r="75" spans="1:8" ht="15">
      <c r="A75" s="101" t="s">
        <v>331</v>
      </c>
      <c r="B75" s="39">
        <v>0</v>
      </c>
      <c r="C75" s="40">
        <v>0</v>
      </c>
      <c r="D75" s="39">
        <v>0</v>
      </c>
      <c r="E75" s="40">
        <v>0</v>
      </c>
      <c r="F75" s="39">
        <v>0</v>
      </c>
      <c r="G75" s="41">
        <v>0</v>
      </c>
      <c r="H75" s="63"/>
    </row>
    <row r="76" spans="1:8" ht="15">
      <c r="A76" s="101" t="s">
        <v>332</v>
      </c>
      <c r="B76" s="39">
        <v>0</v>
      </c>
      <c r="C76" s="40">
        <v>0</v>
      </c>
      <c r="D76" s="39">
        <v>0</v>
      </c>
      <c r="E76" s="40">
        <v>0</v>
      </c>
      <c r="F76" s="39">
        <v>0</v>
      </c>
      <c r="G76" s="41">
        <v>0</v>
      </c>
      <c r="H76" s="63"/>
    </row>
    <row r="77" spans="1:8" ht="15">
      <c r="A77" s="101" t="s">
        <v>333</v>
      </c>
      <c r="B77" s="39">
        <v>0</v>
      </c>
      <c r="C77" s="40">
        <v>0</v>
      </c>
      <c r="D77" s="39">
        <v>0</v>
      </c>
      <c r="E77" s="40">
        <v>0</v>
      </c>
      <c r="F77" s="39">
        <v>0</v>
      </c>
      <c r="G77" s="41">
        <v>0</v>
      </c>
      <c r="H77" s="63"/>
    </row>
    <row r="78" spans="1:8" ht="15">
      <c r="A78" s="101" t="s">
        <v>334</v>
      </c>
      <c r="B78" s="39">
        <v>0</v>
      </c>
      <c r="C78" s="40">
        <v>0</v>
      </c>
      <c r="D78" s="39">
        <v>0</v>
      </c>
      <c r="E78" s="40">
        <v>0</v>
      </c>
      <c r="F78" s="39">
        <v>0</v>
      </c>
      <c r="G78" s="41">
        <v>0</v>
      </c>
      <c r="H78" s="63"/>
    </row>
    <row r="79" spans="1:8" ht="15">
      <c r="A79" s="102"/>
      <c r="B79" s="39"/>
      <c r="C79" s="40"/>
      <c r="D79" s="39"/>
      <c r="E79" s="40"/>
      <c r="F79" s="39"/>
      <c r="G79" s="41"/>
      <c r="H79" s="63"/>
    </row>
    <row r="80" spans="1:8" s="37" customFormat="1" ht="15">
      <c r="A80" s="100" t="s">
        <v>335</v>
      </c>
      <c r="B80" s="34">
        <v>9204338301.45</v>
      </c>
      <c r="C80" s="35">
        <v>560305681.1000004</v>
      </c>
      <c r="D80" s="34">
        <v>9764643982.550001</v>
      </c>
      <c r="E80" s="35">
        <v>3483617501.539999</v>
      </c>
      <c r="F80" s="34">
        <v>2653922244.339999</v>
      </c>
      <c r="G80" s="36">
        <v>6281026481.009996</v>
      </c>
      <c r="H80" s="63"/>
    </row>
    <row r="81" spans="1:8" ht="15">
      <c r="A81" s="101" t="s">
        <v>336</v>
      </c>
      <c r="B81" s="39">
        <v>383304413.76</v>
      </c>
      <c r="C81" s="40">
        <v>0</v>
      </c>
      <c r="D81" s="39">
        <v>383304413.76</v>
      </c>
      <c r="E81" s="40">
        <v>57820920.45999999</v>
      </c>
      <c r="F81" s="39">
        <v>57820920.45999999</v>
      </c>
      <c r="G81" s="41">
        <v>325483493.29999995</v>
      </c>
      <c r="H81" s="63"/>
    </row>
    <row r="82" spans="1:8" ht="20">
      <c r="A82" s="103" t="s">
        <v>337</v>
      </c>
      <c r="B82" s="39">
        <v>8711414936</v>
      </c>
      <c r="C82" s="40">
        <v>560305681.1000004</v>
      </c>
      <c r="D82" s="39">
        <v>9271720617.1</v>
      </c>
      <c r="E82" s="40">
        <v>3425796581.079999</v>
      </c>
      <c r="F82" s="39">
        <v>2596101323.879999</v>
      </c>
      <c r="G82" s="41">
        <v>5845924036.019997</v>
      </c>
      <c r="H82" s="63"/>
    </row>
    <row r="83" spans="1:8" ht="15">
      <c r="A83" s="101" t="s">
        <v>338</v>
      </c>
      <c r="B83" s="39">
        <v>0</v>
      </c>
      <c r="C83" s="40">
        <v>0</v>
      </c>
      <c r="D83" s="39">
        <v>0</v>
      </c>
      <c r="E83" s="40">
        <v>0</v>
      </c>
      <c r="F83" s="39">
        <v>0</v>
      </c>
      <c r="G83" s="41">
        <v>0</v>
      </c>
      <c r="H83" s="63"/>
    </row>
    <row r="84" spans="1:8" ht="15">
      <c r="A84" s="101" t="s">
        <v>339</v>
      </c>
      <c r="B84" s="39">
        <v>109618951.69</v>
      </c>
      <c r="C84" s="40">
        <v>0</v>
      </c>
      <c r="D84" s="39">
        <v>109618951.69</v>
      </c>
      <c r="E84" s="40">
        <v>0</v>
      </c>
      <c r="F84" s="39">
        <v>0</v>
      </c>
      <c r="G84" s="41">
        <v>109618951.69</v>
      </c>
      <c r="H84" s="63"/>
    </row>
    <row r="85" spans="1:8" ht="15">
      <c r="A85" s="102"/>
      <c r="B85" s="48"/>
      <c r="C85" s="49"/>
      <c r="D85" s="48"/>
      <c r="E85" s="49"/>
      <c r="F85" s="48"/>
      <c r="G85" s="50"/>
      <c r="H85" s="63"/>
    </row>
    <row r="86" spans="1:8" ht="15">
      <c r="A86" s="105" t="s">
        <v>114</v>
      </c>
      <c r="B86" s="52">
        <v>61806070437.91</v>
      </c>
      <c r="C86" s="53">
        <v>3208476064.9100018</v>
      </c>
      <c r="D86" s="52">
        <v>65014546502.82001</v>
      </c>
      <c r="E86" s="53">
        <v>19238068456.139996</v>
      </c>
      <c r="F86" s="52">
        <v>18015648430.28</v>
      </c>
      <c r="G86" s="54">
        <v>45776478046.68</v>
      </c>
      <c r="H86" s="63"/>
    </row>
  </sheetData>
  <mergeCells count="10">
    <mergeCell ref="A8:G8"/>
    <mergeCell ref="A9:A10"/>
    <mergeCell ref="B9:F9"/>
    <mergeCell ref="G9:G10"/>
    <mergeCell ref="A1:G1"/>
    <mergeCell ref="A2:G2"/>
    <mergeCell ref="A3:G3"/>
    <mergeCell ref="A5:G5"/>
    <mergeCell ref="A6:G6"/>
    <mergeCell ref="A7:G7"/>
  </mergeCells>
  <printOptions horizontalCentered="1"/>
  <pageMargins left="0.39" right="0.39" top="0.75" bottom="0.75" header="0.31" footer="0.31"/>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140" zoomScaleNormal="140" zoomScalePageLayoutView="140" workbookViewId="0" topLeftCell="A1">
      <selection activeCell="F2" sqref="F2"/>
    </sheetView>
  </sheetViews>
  <sheetFormatPr defaultColWidth="11.421875" defaultRowHeight="15"/>
  <cols>
    <col min="1" max="2" width="1.7109375" style="0" customWidth="1"/>
    <col min="3" max="3" width="29.7109375" style="0" customWidth="1"/>
    <col min="4" max="9" width="11.7109375" style="0" customWidth="1"/>
    <col min="11" max="11" width="16.28125" style="2" customWidth="1"/>
    <col min="12" max="12" width="17.7109375" style="0" bestFit="1" customWidth="1"/>
    <col min="13" max="16" width="16.421875" style="0" bestFit="1" customWidth="1"/>
  </cols>
  <sheetData>
    <row r="1" spans="8:9" ht="15">
      <c r="H1" s="1"/>
      <c r="I1" s="1" t="s">
        <v>0</v>
      </c>
    </row>
    <row r="2" ht="16" thickBot="1"/>
    <row r="3" spans="1:9" ht="15">
      <c r="A3" s="283" t="s">
        <v>1</v>
      </c>
      <c r="B3" s="284"/>
      <c r="C3" s="284"/>
      <c r="D3" s="284"/>
      <c r="E3" s="284"/>
      <c r="F3" s="284"/>
      <c r="G3" s="284"/>
      <c r="H3" s="284"/>
      <c r="I3" s="285"/>
    </row>
    <row r="4" spans="1:9" ht="15">
      <c r="A4" s="286" t="s">
        <v>2</v>
      </c>
      <c r="B4" s="287"/>
      <c r="C4" s="287"/>
      <c r="D4" s="287"/>
      <c r="E4" s="287"/>
      <c r="F4" s="287"/>
      <c r="G4" s="287"/>
      <c r="H4" s="287"/>
      <c r="I4" s="288"/>
    </row>
    <row r="5" spans="1:9" ht="15">
      <c r="A5" s="286" t="s">
        <v>3</v>
      </c>
      <c r="B5" s="287"/>
      <c r="C5" s="287"/>
      <c r="D5" s="287"/>
      <c r="E5" s="287"/>
      <c r="F5" s="287"/>
      <c r="G5" s="287"/>
      <c r="H5" s="287"/>
      <c r="I5" s="288"/>
    </row>
    <row r="6" spans="1:9" ht="15">
      <c r="A6" s="286" t="s">
        <v>4</v>
      </c>
      <c r="B6" s="287"/>
      <c r="C6" s="287"/>
      <c r="D6" s="287"/>
      <c r="E6" s="287"/>
      <c r="F6" s="287"/>
      <c r="G6" s="287"/>
      <c r="H6" s="287"/>
      <c r="I6" s="288"/>
    </row>
    <row r="7" spans="1:9" ht="16" thickBot="1">
      <c r="A7" s="286" t="s">
        <v>5</v>
      </c>
      <c r="B7" s="287"/>
      <c r="C7" s="287"/>
      <c r="D7" s="287"/>
      <c r="E7" s="287"/>
      <c r="F7" s="287"/>
      <c r="G7" s="287"/>
      <c r="H7" s="287"/>
      <c r="I7" s="288"/>
    </row>
    <row r="8" spans="1:9" ht="16" thickBot="1">
      <c r="A8" s="289" t="s">
        <v>6</v>
      </c>
      <c r="B8" s="290"/>
      <c r="C8" s="291"/>
      <c r="D8" s="292" t="s">
        <v>7</v>
      </c>
      <c r="E8" s="292"/>
      <c r="F8" s="292"/>
      <c r="G8" s="292"/>
      <c r="H8" s="292"/>
      <c r="I8" s="293" t="s">
        <v>8</v>
      </c>
    </row>
    <row r="9" spans="1:9" ht="23.25" customHeight="1" thickBot="1">
      <c r="A9" s="294"/>
      <c r="B9" s="295"/>
      <c r="C9" s="296"/>
      <c r="D9" s="297" t="s">
        <v>9</v>
      </c>
      <c r="E9" s="297" t="s">
        <v>10</v>
      </c>
      <c r="F9" s="297" t="s">
        <v>11</v>
      </c>
      <c r="G9" s="297" t="s">
        <v>12</v>
      </c>
      <c r="H9" s="297" t="s">
        <v>13</v>
      </c>
      <c r="I9" s="298"/>
    </row>
    <row r="10" spans="1:16" ht="15">
      <c r="A10" s="256" t="s">
        <v>14</v>
      </c>
      <c r="B10" s="256"/>
      <c r="C10" s="256"/>
      <c r="D10" s="3">
        <v>6882743999.999998</v>
      </c>
      <c r="E10" s="3">
        <v>0</v>
      </c>
      <c r="F10" s="3">
        <v>6882743999.999999</v>
      </c>
      <c r="G10" s="3">
        <v>1581237595.78</v>
      </c>
      <c r="H10" s="3">
        <v>1580403898.7099998</v>
      </c>
      <c r="I10" s="3">
        <v>5301506404.219997</v>
      </c>
      <c r="L10" s="4"/>
      <c r="N10" s="5"/>
      <c r="O10" s="5"/>
      <c r="P10" s="5"/>
    </row>
    <row r="11" spans="1:16" ht="15">
      <c r="A11" s="6"/>
      <c r="B11" s="253" t="s">
        <v>15</v>
      </c>
      <c r="C11" s="254"/>
      <c r="D11" s="7">
        <v>1583192299.5194297</v>
      </c>
      <c r="E11" s="8">
        <v>2635254.18</v>
      </c>
      <c r="F11" s="7">
        <v>1585827553.6994298</v>
      </c>
      <c r="G11" s="8">
        <v>420590624.5399999</v>
      </c>
      <c r="H11" s="8">
        <v>420590624.5399999</v>
      </c>
      <c r="I11" s="8">
        <v>1165236929.1594298</v>
      </c>
      <c r="L11" s="5"/>
      <c r="M11" s="5"/>
      <c r="N11" s="5"/>
      <c r="O11" s="5"/>
      <c r="P11" s="5"/>
    </row>
    <row r="12" spans="1:16" ht="15">
      <c r="A12" s="6"/>
      <c r="B12" s="253" t="s">
        <v>16</v>
      </c>
      <c r="C12" s="254"/>
      <c r="D12" s="7">
        <v>3604383219.3160815</v>
      </c>
      <c r="E12" s="8">
        <v>0</v>
      </c>
      <c r="F12" s="7">
        <v>3604383219.3160815</v>
      </c>
      <c r="G12" s="8">
        <v>868023538.1799998</v>
      </c>
      <c r="H12" s="8">
        <v>868023538.1799998</v>
      </c>
      <c r="I12" s="8">
        <v>2736359681.1360817</v>
      </c>
      <c r="L12" s="5"/>
      <c r="M12" s="5"/>
      <c r="N12" s="5"/>
      <c r="O12" s="5"/>
      <c r="P12" s="5"/>
    </row>
    <row r="13" spans="1:16" ht="15">
      <c r="A13" s="6"/>
      <c r="B13" s="253" t="s">
        <v>17</v>
      </c>
      <c r="C13" s="254"/>
      <c r="D13" s="7">
        <v>13242945.39953201</v>
      </c>
      <c r="E13" s="7">
        <v>0</v>
      </c>
      <c r="F13" s="7">
        <v>13242945.39953201</v>
      </c>
      <c r="G13" s="7">
        <v>2030483.9100000001</v>
      </c>
      <c r="H13" s="7">
        <v>2030483.9100000001</v>
      </c>
      <c r="I13" s="7">
        <v>11212461.48953201</v>
      </c>
      <c r="L13" s="5"/>
      <c r="M13" s="5"/>
      <c r="N13" s="5"/>
      <c r="O13" s="5"/>
      <c r="P13" s="5"/>
    </row>
    <row r="14" spans="1:16" ht="15">
      <c r="A14" s="6"/>
      <c r="B14" s="9"/>
      <c r="C14" s="10" t="s">
        <v>18</v>
      </c>
      <c r="D14" s="7">
        <v>13242945.39953201</v>
      </c>
      <c r="E14" s="8">
        <v>0</v>
      </c>
      <c r="F14" s="7">
        <v>13242945.39953201</v>
      </c>
      <c r="G14" s="8">
        <v>2030483.9100000001</v>
      </c>
      <c r="H14" s="8">
        <v>2030483.9100000001</v>
      </c>
      <c r="I14" s="8">
        <v>11212461.48953201</v>
      </c>
      <c r="L14" s="5"/>
      <c r="M14" s="5"/>
      <c r="N14" s="5"/>
      <c r="O14" s="5"/>
      <c r="P14" s="5"/>
    </row>
    <row r="15" spans="1:16" ht="15">
      <c r="A15" s="6"/>
      <c r="B15" s="9"/>
      <c r="C15" s="10" t="s">
        <v>19</v>
      </c>
      <c r="D15" s="7">
        <v>0</v>
      </c>
      <c r="E15" s="8">
        <v>0</v>
      </c>
      <c r="F15" s="7">
        <v>0</v>
      </c>
      <c r="G15" s="8">
        <v>0</v>
      </c>
      <c r="H15" s="8">
        <v>0</v>
      </c>
      <c r="I15" s="8">
        <v>0</v>
      </c>
      <c r="L15" s="5"/>
      <c r="M15" s="5"/>
      <c r="N15" s="5"/>
      <c r="O15" s="5"/>
      <c r="P15" s="5"/>
    </row>
    <row r="16" spans="1:16" ht="15">
      <c r="A16" s="6"/>
      <c r="B16" s="253" t="s">
        <v>20</v>
      </c>
      <c r="C16" s="254"/>
      <c r="D16" s="7">
        <v>1659964905.764955</v>
      </c>
      <c r="E16" s="8">
        <v>-2635254.18</v>
      </c>
      <c r="F16" s="7">
        <v>1657329651.584955</v>
      </c>
      <c r="G16" s="8">
        <v>287035449.72</v>
      </c>
      <c r="H16" s="8">
        <v>287035449.72</v>
      </c>
      <c r="I16" s="8">
        <v>1370294201.864955</v>
      </c>
      <c r="L16" s="5"/>
      <c r="M16" s="5"/>
      <c r="N16" s="5"/>
      <c r="O16" s="5"/>
      <c r="P16" s="5"/>
    </row>
    <row r="17" spans="1:16" ht="15" customHeight="1">
      <c r="A17" s="6"/>
      <c r="B17" s="253" t="s">
        <v>21</v>
      </c>
      <c r="C17" s="254"/>
      <c r="D17" s="11"/>
      <c r="E17" s="11"/>
      <c r="F17" s="11"/>
      <c r="G17" s="11"/>
      <c r="H17" s="11"/>
      <c r="I17" s="11"/>
      <c r="L17" s="5"/>
      <c r="M17" s="5"/>
      <c r="N17" s="5"/>
      <c r="O17" s="5"/>
      <c r="P17" s="5"/>
    </row>
    <row r="18" spans="1:16" ht="15">
      <c r="A18" s="6"/>
      <c r="B18" s="9"/>
      <c r="C18" s="10" t="s">
        <v>22</v>
      </c>
      <c r="D18" s="11"/>
      <c r="E18" s="11"/>
      <c r="F18" s="11"/>
      <c r="G18" s="11"/>
      <c r="H18" s="11"/>
      <c r="I18" s="11"/>
      <c r="L18" s="5"/>
      <c r="M18" s="5"/>
      <c r="N18" s="5"/>
      <c r="O18" s="5"/>
      <c r="P18" s="5"/>
    </row>
    <row r="19" spans="1:16" ht="15">
      <c r="A19" s="6"/>
      <c r="B19" s="9"/>
      <c r="C19" s="10" t="s">
        <v>23</v>
      </c>
      <c r="D19" s="11"/>
      <c r="E19" s="11"/>
      <c r="F19" s="11"/>
      <c r="G19" s="11"/>
      <c r="H19" s="11"/>
      <c r="I19" s="11"/>
      <c r="L19" s="5"/>
      <c r="M19" s="5"/>
      <c r="N19" s="5"/>
      <c r="O19" s="5"/>
      <c r="P19" s="5"/>
    </row>
    <row r="20" spans="1:16" ht="15">
      <c r="A20" s="6"/>
      <c r="B20" s="253" t="s">
        <v>24</v>
      </c>
      <c r="C20" s="254"/>
      <c r="D20" s="7">
        <v>21960630</v>
      </c>
      <c r="E20" s="8">
        <v>0</v>
      </c>
      <c r="F20" s="7">
        <v>21960630</v>
      </c>
      <c r="G20" s="8">
        <v>3557499.4299999997</v>
      </c>
      <c r="H20" s="8">
        <v>2723802.36</v>
      </c>
      <c r="I20" s="8">
        <v>18403130.57</v>
      </c>
      <c r="L20" s="5"/>
      <c r="M20" s="5"/>
      <c r="N20" s="5"/>
      <c r="O20" s="5"/>
      <c r="P20" s="5"/>
    </row>
    <row r="21" spans="1:12" ht="15">
      <c r="A21" s="6"/>
      <c r="B21" s="9"/>
      <c r="C21" s="10"/>
      <c r="D21" s="11"/>
      <c r="E21" s="11"/>
      <c r="F21" s="11"/>
      <c r="G21" s="11"/>
      <c r="H21" s="11"/>
      <c r="I21" s="11"/>
      <c r="L21" s="5"/>
    </row>
    <row r="22" spans="1:9" ht="15">
      <c r="A22" s="255" t="s">
        <v>25</v>
      </c>
      <c r="B22" s="255"/>
      <c r="C22" s="255"/>
      <c r="D22" s="7"/>
      <c r="E22" s="8"/>
      <c r="F22" s="7"/>
      <c r="G22" s="8"/>
      <c r="H22" s="8"/>
      <c r="I22" s="8"/>
    </row>
    <row r="23" spans="1:9" ht="15">
      <c r="A23" s="6"/>
      <c r="B23" s="253" t="s">
        <v>15</v>
      </c>
      <c r="C23" s="254"/>
      <c r="D23" s="11"/>
      <c r="E23" s="8"/>
      <c r="F23" s="7"/>
      <c r="G23" s="7"/>
      <c r="H23" s="7"/>
      <c r="I23" s="8"/>
    </row>
    <row r="24" spans="1:9" ht="15">
      <c r="A24" s="6"/>
      <c r="B24" s="253" t="s">
        <v>16</v>
      </c>
      <c r="C24" s="254"/>
      <c r="D24" s="7"/>
      <c r="E24" s="8"/>
      <c r="F24" s="7"/>
      <c r="G24" s="7"/>
      <c r="H24" s="7"/>
      <c r="I24" s="8"/>
    </row>
    <row r="25" spans="1:9" ht="15">
      <c r="A25" s="6"/>
      <c r="B25" s="253" t="s">
        <v>17</v>
      </c>
      <c r="C25" s="254"/>
      <c r="D25" s="11"/>
      <c r="E25" s="7"/>
      <c r="F25" s="7"/>
      <c r="G25" s="7"/>
      <c r="H25" s="7"/>
      <c r="I25" s="8"/>
    </row>
    <row r="26" spans="1:9" ht="15">
      <c r="A26" s="6"/>
      <c r="B26" s="9"/>
      <c r="C26" s="10" t="s">
        <v>18</v>
      </c>
      <c r="D26" s="11"/>
      <c r="E26" s="8"/>
      <c r="F26" s="7"/>
      <c r="G26" s="7"/>
      <c r="H26" s="7"/>
      <c r="I26" s="8"/>
    </row>
    <row r="27" spans="1:9" ht="15">
      <c r="A27" s="6"/>
      <c r="B27" s="9"/>
      <c r="C27" s="10" t="s">
        <v>19</v>
      </c>
      <c r="D27" s="11"/>
      <c r="E27" s="8"/>
      <c r="F27" s="7"/>
      <c r="G27" s="7"/>
      <c r="H27" s="7"/>
      <c r="I27" s="8"/>
    </row>
    <row r="28" spans="1:9" ht="15">
      <c r="A28" s="6"/>
      <c r="B28" s="253" t="s">
        <v>20</v>
      </c>
      <c r="C28" s="254"/>
      <c r="D28" s="11"/>
      <c r="E28" s="8"/>
      <c r="F28" s="7"/>
      <c r="G28" s="7"/>
      <c r="H28" s="7"/>
      <c r="I28" s="8"/>
    </row>
    <row r="29" spans="1:9" ht="19.5" customHeight="1">
      <c r="A29" s="6"/>
      <c r="B29" s="253" t="s">
        <v>21</v>
      </c>
      <c r="C29" s="254"/>
      <c r="D29" s="11"/>
      <c r="E29" s="11"/>
      <c r="F29" s="11"/>
      <c r="G29" s="11"/>
      <c r="H29" s="11"/>
      <c r="I29" s="11"/>
    </row>
    <row r="30" spans="1:9" ht="14.5" customHeight="1">
      <c r="A30" s="6"/>
      <c r="B30" s="9"/>
      <c r="C30" s="10" t="s">
        <v>22</v>
      </c>
      <c r="D30" s="11"/>
      <c r="E30" s="11"/>
      <c r="F30" s="11"/>
      <c r="G30" s="11"/>
      <c r="H30" s="11"/>
      <c r="I30" s="11"/>
    </row>
    <row r="31" spans="1:9" ht="15">
      <c r="A31" s="6"/>
      <c r="B31" s="9"/>
      <c r="C31" s="10" t="s">
        <v>23</v>
      </c>
      <c r="D31" s="11"/>
      <c r="E31" s="11"/>
      <c r="F31" s="11"/>
      <c r="G31" s="11"/>
      <c r="H31" s="11"/>
      <c r="I31" s="11"/>
    </row>
    <row r="32" spans="1:9" ht="15">
      <c r="A32" s="6"/>
      <c r="B32" s="253" t="s">
        <v>24</v>
      </c>
      <c r="C32" s="254"/>
      <c r="D32" s="11"/>
      <c r="E32" s="11"/>
      <c r="F32" s="11"/>
      <c r="G32" s="11"/>
      <c r="H32" s="11"/>
      <c r="I32" s="11"/>
    </row>
    <row r="33" spans="1:9" ht="15">
      <c r="A33" s="255" t="s">
        <v>26</v>
      </c>
      <c r="B33" s="255"/>
      <c r="C33" s="255"/>
      <c r="D33" s="12">
        <v>6882743999.999998</v>
      </c>
      <c r="E33" s="12">
        <v>0</v>
      </c>
      <c r="F33" s="12">
        <v>6882743999.999999</v>
      </c>
      <c r="G33" s="12">
        <v>1581237595.78</v>
      </c>
      <c r="H33" s="12">
        <v>1580403898.7099998</v>
      </c>
      <c r="I33" s="12">
        <v>5301506404.219997</v>
      </c>
    </row>
    <row r="34" spans="1:9" ht="16" thickBot="1">
      <c r="A34" s="13"/>
      <c r="B34" s="14"/>
      <c r="C34" s="15"/>
      <c r="D34" s="16"/>
      <c r="E34" s="16"/>
      <c r="F34" s="16"/>
      <c r="G34" s="16"/>
      <c r="H34" s="16"/>
      <c r="I34" s="16"/>
    </row>
    <row r="35" spans="1:9" ht="15">
      <c r="A35" s="17"/>
      <c r="B35" s="17"/>
      <c r="C35" s="18"/>
      <c r="D35" s="19"/>
      <c r="E35" s="19"/>
      <c r="F35" s="19"/>
      <c r="G35" s="19"/>
      <c r="H35" s="19"/>
      <c r="I35" s="19"/>
    </row>
  </sheetData>
  <mergeCells count="23">
    <mergeCell ref="B17:C17"/>
    <mergeCell ref="A3:I3"/>
    <mergeCell ref="A4:I4"/>
    <mergeCell ref="A5:I5"/>
    <mergeCell ref="A6:I6"/>
    <mergeCell ref="A7:I7"/>
    <mergeCell ref="A8:C9"/>
    <mergeCell ref="D8:H8"/>
    <mergeCell ref="I8:I9"/>
    <mergeCell ref="A10:C10"/>
    <mergeCell ref="B11:C11"/>
    <mergeCell ref="B12:C12"/>
    <mergeCell ref="B13:C13"/>
    <mergeCell ref="B16:C16"/>
    <mergeCell ref="B29:C29"/>
    <mergeCell ref="B32:C32"/>
    <mergeCell ref="A33:C33"/>
    <mergeCell ref="B20:C20"/>
    <mergeCell ref="A22:C22"/>
    <mergeCell ref="B23:C23"/>
    <mergeCell ref="B24:C24"/>
    <mergeCell ref="B25:C25"/>
    <mergeCell ref="B28:C28"/>
  </mergeCells>
  <printOptions horizontalCentered="1"/>
  <pageMargins left="0.25" right="0.25" top="0.75" bottom="0.75" header="0.3" footer="0.3"/>
  <pageSetup horizontalDpi="600" verticalDpi="6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diodoro Zapata Garcìa</dc:creator>
  <cp:keywords/>
  <dc:description/>
  <cp:lastModifiedBy>Usuario de Microsoft Office</cp:lastModifiedBy>
  <cp:lastPrinted>2020-05-08T19:03:35Z</cp:lastPrinted>
  <dcterms:created xsi:type="dcterms:W3CDTF">2020-05-08T17:16:11Z</dcterms:created>
  <dcterms:modified xsi:type="dcterms:W3CDTF">2020-05-08T19:03:39Z</dcterms:modified>
  <cp:category/>
  <cp:version/>
  <cp:contentType/>
  <cp:contentStatus/>
</cp:coreProperties>
</file>